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Kaushik sir\Reports\SoP\2023-24\Annual\"/>
    </mc:Choice>
  </mc:AlternateContent>
  <bookViews>
    <workbookView xWindow="120" yWindow="120" windowWidth="12120" windowHeight="9120" tabRatio="943" firstSheet="4" activeTab="14"/>
  </bookViews>
  <sheets>
    <sheet name="INDEX" sheetId="39" r:id="rId1"/>
    <sheet name="SoP001" sheetId="43" r:id="rId2"/>
    <sheet name="SoP002" sheetId="58" r:id="rId3"/>
    <sheet name="SoP003B" sheetId="6" r:id="rId4"/>
    <sheet name="SoP004" sheetId="7" r:id="rId5"/>
    <sheet name="SoP005B" sheetId="9" r:id="rId6"/>
    <sheet name="SoP006" sheetId="10" r:id="rId7"/>
    <sheet name="SoP008" sheetId="30" r:id="rId8"/>
    <sheet name="SoP009" sheetId="31" r:id="rId9"/>
    <sheet name="SoP010" sheetId="32" r:id="rId10"/>
    <sheet name="SoP011 AG" sheetId="42" r:id="rId11"/>
    <sheet name="SoP011 JGY" sheetId="37" r:id="rId12"/>
    <sheet name="SoP011 OTHER THAN AG&amp;JGY" sheetId="34" r:id="rId13"/>
    <sheet name="SoP011(OVERALL)" sheetId="36" r:id="rId14"/>
    <sheet name="SoP 012" sheetId="51" r:id="rId15"/>
    <sheet name="SoP013" sheetId="28" r:id="rId16"/>
    <sheet name="SoP 014" sheetId="57" r:id="rId17"/>
    <sheet name="SoP015" sheetId="29" r:id="rId18"/>
    <sheet name="SoP016" sheetId="53" r:id="rId19"/>
  </sheets>
  <externalReferences>
    <externalReference r:id="rId20"/>
    <externalReference r:id="rId21"/>
    <externalReference r:id="rId22"/>
    <externalReference r:id="rId23"/>
    <externalReference r:id="rId24"/>
    <externalReference r:id="rId25"/>
    <externalReference r:id="rId26"/>
  </externalReferences>
  <definedNames>
    <definedName name="\1" localSheetId="18">#REF!</definedName>
    <definedName name="\1">#REF!</definedName>
    <definedName name="\2" localSheetId="18">[1]TLPPOCT!#REF!</definedName>
    <definedName name="\2">[1]TLPPOCT!#REF!</definedName>
    <definedName name="\a" localSheetId="18">#REF!</definedName>
    <definedName name="\a">#REF!</definedName>
    <definedName name="\b" localSheetId="18">#REF!</definedName>
    <definedName name="\b">#REF!</definedName>
    <definedName name="__123Graph_A" hidden="1">'[2]mpmla wise pp0001'!$A$166:$A$172</definedName>
    <definedName name="__123Graph_B" hidden="1">'[2]mpmla wise pp0001'!#REF!</definedName>
    <definedName name="__123Graph_C" hidden="1">'[2]mpmla wise pp0001'!$B$166:$B$172</definedName>
    <definedName name="__123Graph_D" hidden="1">'[2]mpmla wise pp0001'!#REF!</definedName>
    <definedName name="__123Graph_E" hidden="1">'[2]mpmla wise pp0001'!$C$166:$C$172</definedName>
    <definedName name="__123Graph_F" hidden="1">'[2]mpmla wise pp0001'!#REF!</definedName>
    <definedName name="__123Graph_X" hidden="1">'[2]mpmla wise pp0001'!#REF!</definedName>
    <definedName name="_1" localSheetId="0">#REF!</definedName>
    <definedName name="_1" localSheetId="14">#REF!</definedName>
    <definedName name="_1" localSheetId="16">#REF!</definedName>
    <definedName name="_1" localSheetId="10">#REF!</definedName>
    <definedName name="_1">#REF!</definedName>
    <definedName name="_2" localSheetId="16">[1]TLPPOCT!#REF!</definedName>
    <definedName name="_2" localSheetId="10">[1]TLPPOCT!#REF!</definedName>
    <definedName name="_2">[1]TLPPOCT!#REF!</definedName>
    <definedName name="_a" localSheetId="0">#REF!</definedName>
    <definedName name="_a" localSheetId="14">#REF!</definedName>
    <definedName name="_a" localSheetId="16">#REF!</definedName>
    <definedName name="_a">#REF!</definedName>
    <definedName name="_b" localSheetId="0">#REF!</definedName>
    <definedName name="_b" localSheetId="14">#REF!</definedName>
    <definedName name="_b" localSheetId="16">#REF!</definedName>
    <definedName name="_b">#REF!</definedName>
    <definedName name="_xlnm._FilterDatabase" localSheetId="2" hidden="1">'SoP002'!$A$3:$N$273</definedName>
    <definedName name="_Key1" hidden="1">[2]zpF0001!$E$39:$E$78</definedName>
    <definedName name="_Key2" hidden="1">[2]zpF0001!$O$149:$O$158</definedName>
    <definedName name="_Order1" hidden="1">255</definedName>
    <definedName name="_Order2" hidden="1">255</definedName>
    <definedName name="_Sort" hidden="1">[2]zpF0001!$A$39:$CB$78</definedName>
    <definedName name="a">[3]shp_T_D_drive!$A$1:$AE$31</definedName>
    <definedName name="a_51">[4]shp_T_D_drive!$A$1:$AE$31</definedName>
    <definedName name="a_52">[4]shp_T_D_drive!$A$1:$AE$31</definedName>
    <definedName name="aa">[3]shp_T_D_drive!$A$1:$AE$31</definedName>
    <definedName name="aa_51">[4]shp_T_D_drive!$A$1:$AE$31</definedName>
    <definedName name="aa_52">[4]shp_T_D_drive!$A$1:$AE$31</definedName>
    <definedName name="aaa" hidden="1">'[5]mpmla wise pp01_02'!#REF!</definedName>
    <definedName name="agmeter" localSheetId="0">#REF!</definedName>
    <definedName name="agmeter" localSheetId="14">#REF!</definedName>
    <definedName name="agmeter" localSheetId="16">#REF!</definedName>
    <definedName name="agmeter">#REF!</definedName>
    <definedName name="agmeter_51" localSheetId="0">#REF!</definedName>
    <definedName name="agmeter_51" localSheetId="14">#REF!</definedName>
    <definedName name="agmeter_51" localSheetId="16">#REF!</definedName>
    <definedName name="agmeter_51">#REF!</definedName>
    <definedName name="agmeter_52" localSheetId="0">#REF!</definedName>
    <definedName name="agmeter_52" localSheetId="14">#REF!</definedName>
    <definedName name="agmeter_52" localSheetId="16">#REF!</definedName>
    <definedName name="agmeter_52">#REF!</definedName>
    <definedName name="as">[3]shp_T_D_drive!$A$1:$AE$31</definedName>
    <definedName name="as_51">[4]shp_T_D_drive!$A$1:$AE$31</definedName>
    <definedName name="as_52">[4]shp_T_D_drive!$A$1:$AE$31</definedName>
    <definedName name="_xlnm.Database" localSheetId="18">#REF!</definedName>
    <definedName name="_xlnm.Database">#REF!</definedName>
    <definedName name="ert">#REF!</definedName>
    <definedName name="Excel_BuiltIn_Database" localSheetId="0">#REF!</definedName>
    <definedName name="Excel_BuiltIn_Database" localSheetId="14">#REF!</definedName>
    <definedName name="Excel_BuiltIn_Database" localSheetId="16">#REF!</definedName>
    <definedName name="Excel_BuiltIn_Database">#REF!</definedName>
    <definedName name="Excel_BuiltIn_Database_51" localSheetId="0">#REF!</definedName>
    <definedName name="Excel_BuiltIn_Database_51" localSheetId="14">#REF!</definedName>
    <definedName name="Excel_BuiltIn_Database_51" localSheetId="16">#REF!</definedName>
    <definedName name="Excel_BuiltIn_Database_51">#REF!</definedName>
    <definedName name="Excel_BuiltIn_Database_52" localSheetId="0">#REF!</definedName>
    <definedName name="Excel_BuiltIn_Database_52" localSheetId="14">#REF!</definedName>
    <definedName name="Excel_BuiltIn_Database_52" localSheetId="16">#REF!</definedName>
    <definedName name="Excel_BuiltIn_Database_52">#REF!</definedName>
    <definedName name="Excel1223">#REF!</definedName>
    <definedName name="HTML_CodePage" hidden="1">1252</definedName>
    <definedName name="HTML_Control" localSheetId="18" hidden="1">{"'Sheet1'!$A$4386:$N$4591"}</definedName>
    <definedName name="HTML_Control" hidden="1">{"'Sheet1'!$A$4386:$N$4591"}</definedName>
    <definedName name="HTML_Description" hidden="1">""</definedName>
    <definedName name="HTML_Email" hidden="1">""</definedName>
    <definedName name="HTML_Header" hidden="1">"Sheet1"</definedName>
    <definedName name="HTML_LastUpdate" hidden="1">"7/1/03"</definedName>
    <definedName name="HTML_LineAfter" hidden="1">FALSE</definedName>
    <definedName name="HTML_LineBefore" hidden="1">FALSE</definedName>
    <definedName name="HTML_Name" hidden="1">"m.p.raval"</definedName>
    <definedName name="HTML_OBDlg2" hidden="1">TRUE</definedName>
    <definedName name="HTML_OBDlg4" hidden="1">TRUE</definedName>
    <definedName name="HTML_OS" hidden="1">0</definedName>
    <definedName name="HTML_PathFile" hidden="1">"A:\MyHTML.htm"</definedName>
    <definedName name="HTML_Title" hidden="1">"SGSDaily Progress Report Piyaj toDharoi Pipeline"</definedName>
    <definedName name="_xlnm.Print_Area" localSheetId="0">INDEX!$A$1:$C$20</definedName>
    <definedName name="_xlnm.Print_Area" localSheetId="14">'SoP 012'!$A$1:$D$10</definedName>
    <definedName name="_xlnm.Print_Area" localSheetId="16">'SoP 014'!$A$1:$J$25</definedName>
    <definedName name="_xlnm.Print_Area" localSheetId="1">'SoP001'!$A$1:$J$11</definedName>
    <definedName name="_xlnm.Print_Area" localSheetId="2">'SoP002'!$A$1:$N$286</definedName>
    <definedName name="_xlnm.Print_Area" localSheetId="3">SoP003B!$A$1:$K$273</definedName>
    <definedName name="_xlnm.Print_Area" localSheetId="4">'SoP004'!$A$1:$D$13</definedName>
    <definedName name="_xlnm.Print_Area" localSheetId="5">SoP005B!$A$1:$G$39</definedName>
    <definedName name="_xlnm.Print_Area" localSheetId="6">'SoP006'!$A$1:$G$8</definedName>
    <definedName name="_xlnm.Print_Area" localSheetId="7" xml:space="preserve">                                                                              'SoP008'!$A$1:$F$14</definedName>
    <definedName name="_xlnm.Print_Area" localSheetId="8">'SoP009'!$A$1:$E$10</definedName>
    <definedName name="_xlnm.Print_Area" localSheetId="9">'SoP010'!$A$1:$F$9</definedName>
    <definedName name="_xlnm.Print_Area" localSheetId="10">'SoP011 AG'!$A$1:$H$49</definedName>
    <definedName name="_xlnm.Print_Area" localSheetId="11">'SoP011 JGY'!$A$1:$H$50</definedName>
    <definedName name="_xlnm.Print_Area" localSheetId="12">'SoP011 OTHER THAN AG&amp;JGY'!$A$1:$H$50</definedName>
    <definedName name="_xlnm.Print_Area" localSheetId="13">'SoP011(OVERALL)'!$A$1:$H$49</definedName>
    <definedName name="_xlnm.Print_Area" localSheetId="15">'SoP013'!$A$1:$F$8</definedName>
    <definedName name="_xlnm.Print_Area" localSheetId="17">'SoP015'!$A$1:$G$10</definedName>
    <definedName name="_xlnm.Print_Area" localSheetId="18">'SoP016'!$A$1:$E$19</definedName>
    <definedName name="_xlnm.Print_Titles" localSheetId="2">'SoP002'!$1:$3</definedName>
    <definedName name="q">[6]shp_T_D_drive!$A$1:$AE$31</definedName>
    <definedName name="q_51">[7]shp_T_D_drive!$A$1:$AE$31</definedName>
    <definedName name="q_52">[7]shp_T_D_drive!$A$1:$AE$31</definedName>
    <definedName name="ss">[3]shp_T_D_drive!$A$1:$AE$31</definedName>
    <definedName name="ss_51">[4]shp_T_D_drive!$A$1:$AE$31</definedName>
    <definedName name="ss_52">[4]shp_T_D_drive!$A$1:$AE$31</definedName>
    <definedName name="t">[3]shp_T_D_drive!$A$1:$AE$31</definedName>
    <definedName name="t_51">[4]shp_T_D_drive!$A$1:$AE$31</definedName>
    <definedName name="t_52">[4]shp_T_D_drive!$A$1:$AE$31</definedName>
    <definedName name="tr">#REF!</definedName>
    <definedName name="ttrertr">#REF!</definedName>
    <definedName name="work_pp_0601" localSheetId="14">[1]TLPPOCT!#REF!</definedName>
    <definedName name="work_pp_0601" localSheetId="16">[1]TLPPOCT!#REF!</definedName>
    <definedName name="work_pp_0601" localSheetId="10">[1]TLPPOCT!#REF!</definedName>
    <definedName name="work_pp_0601" localSheetId="18">[1]TLPPOCT!#REF!</definedName>
    <definedName name="work_pp_0601">[1]TLPPOCT!#REF!</definedName>
    <definedName name="xyz" hidden="1">'[5]mpmla wise pp01_02'!#REF!</definedName>
    <definedName name="y">#REF!</definedName>
  </definedNames>
  <calcPr calcId="162913"/>
  <fileRecoveryPr autoRecover="0"/>
</workbook>
</file>

<file path=xl/calcChain.xml><?xml version="1.0" encoding="utf-8"?>
<calcChain xmlns="http://schemas.openxmlformats.org/spreadsheetml/2006/main">
  <c r="D9" i="51" l="1"/>
  <c r="D7" i="51"/>
  <c r="E8" i="31" l="1"/>
  <c r="B7" i="36" l="1"/>
  <c r="B8" i="36"/>
  <c r="B9" i="36"/>
  <c r="B10" i="36"/>
  <c r="B11" i="36"/>
  <c r="B12" i="36"/>
  <c r="B13" i="36"/>
  <c r="B14" i="36"/>
  <c r="B15" i="36"/>
  <c r="B16" i="36"/>
  <c r="B17" i="36"/>
  <c r="B6" i="36"/>
  <c r="B8" i="34"/>
  <c r="B9" i="34"/>
  <c r="B10" i="34"/>
  <c r="B11" i="34"/>
  <c r="B12" i="34"/>
  <c r="B13" i="34"/>
  <c r="B14" i="34"/>
  <c r="B15" i="34"/>
  <c r="B16" i="34"/>
  <c r="B17" i="34"/>
  <c r="B18" i="34"/>
  <c r="B7" i="34"/>
  <c r="B8" i="37"/>
  <c r="B9" i="37"/>
  <c r="B10" i="37"/>
  <c r="B11" i="37"/>
  <c r="B12" i="37"/>
  <c r="B13" i="37"/>
  <c r="B14" i="37"/>
  <c r="B15" i="37"/>
  <c r="B16" i="37"/>
  <c r="B17" i="37"/>
  <c r="B18" i="37"/>
  <c r="B7" i="37"/>
  <c r="F6" i="10" l="1"/>
  <c r="D6" i="10"/>
  <c r="E38" i="9" l="1"/>
  <c r="E37" i="9"/>
  <c r="E35" i="9"/>
  <c r="E13" i="9"/>
  <c r="E12" i="9"/>
  <c r="E11" i="9"/>
  <c r="E9" i="9"/>
  <c r="E7" i="9"/>
  <c r="E6" i="9"/>
  <c r="G22" i="57" l="1"/>
  <c r="F22" i="57"/>
  <c r="D22" i="57"/>
  <c r="C22" i="57"/>
  <c r="K21" i="57"/>
  <c r="H21" i="57"/>
  <c r="E21" i="57"/>
  <c r="L21" i="57" s="1"/>
  <c r="K20" i="57"/>
  <c r="H20" i="57"/>
  <c r="E20" i="57"/>
  <c r="K19" i="57"/>
  <c r="H19" i="57"/>
  <c r="E19" i="57"/>
  <c r="L19" i="57" s="1"/>
  <c r="G18" i="57"/>
  <c r="K18" i="57" s="1"/>
  <c r="F18" i="57"/>
  <c r="D18" i="57"/>
  <c r="E18" i="57" s="1"/>
  <c r="L18" i="57" s="1"/>
  <c r="C18" i="57"/>
  <c r="K17" i="57"/>
  <c r="H17" i="57"/>
  <c r="E17" i="57"/>
  <c r="L17" i="57" s="1"/>
  <c r="K16" i="57"/>
  <c r="H16" i="57"/>
  <c r="E16" i="57"/>
  <c r="L16" i="57" s="1"/>
  <c r="K15" i="57"/>
  <c r="H15" i="57"/>
  <c r="E15" i="57"/>
  <c r="L15" i="57" s="1"/>
  <c r="G14" i="57"/>
  <c r="F14" i="57"/>
  <c r="D14" i="57"/>
  <c r="C14" i="57"/>
  <c r="K13" i="57"/>
  <c r="H13" i="57"/>
  <c r="E13" i="57"/>
  <c r="L13" i="57" s="1"/>
  <c r="K12" i="57"/>
  <c r="H12" i="57"/>
  <c r="E12" i="57"/>
  <c r="K11" i="57"/>
  <c r="H11" i="57"/>
  <c r="E11" i="57"/>
  <c r="L11" i="57" s="1"/>
  <c r="G10" i="57"/>
  <c r="H10" i="57" s="1"/>
  <c r="F10" i="57"/>
  <c r="D10" i="57"/>
  <c r="C10" i="57"/>
  <c r="L9" i="57"/>
  <c r="K9" i="57"/>
  <c r="H9" i="57"/>
  <c r="E9" i="57"/>
  <c r="K8" i="57"/>
  <c r="H8" i="57"/>
  <c r="E8" i="57"/>
  <c r="K7" i="57"/>
  <c r="H7" i="57"/>
  <c r="E7" i="57"/>
  <c r="L7" i="57" s="1"/>
  <c r="I20" i="57" l="1"/>
  <c r="J20" i="57" s="1"/>
  <c r="H22" i="57"/>
  <c r="H18" i="57"/>
  <c r="I12" i="57"/>
  <c r="J12" i="57" s="1"/>
  <c r="F23" i="57"/>
  <c r="G23" i="57"/>
  <c r="H23" i="57" s="1"/>
  <c r="I8" i="57"/>
  <c r="J8" i="57" s="1"/>
  <c r="I7" i="57"/>
  <c r="J7" i="57" s="1"/>
  <c r="I9" i="57"/>
  <c r="J9" i="57" s="1"/>
  <c r="L20" i="57"/>
  <c r="E22" i="57"/>
  <c r="I19" i="57"/>
  <c r="J19" i="57" s="1"/>
  <c r="I21" i="57"/>
  <c r="J21" i="57" s="1"/>
  <c r="I15" i="57"/>
  <c r="J15" i="57" s="1"/>
  <c r="I16" i="57"/>
  <c r="J16" i="57" s="1"/>
  <c r="I17" i="57"/>
  <c r="J17" i="57" s="1"/>
  <c r="L12" i="57"/>
  <c r="C23" i="57"/>
  <c r="E14" i="57"/>
  <c r="L14" i="57" s="1"/>
  <c r="L8" i="57"/>
  <c r="E10" i="57"/>
  <c r="I10" i="57"/>
  <c r="J10" i="57" s="1"/>
  <c r="L10" i="57"/>
  <c r="I22" i="57"/>
  <c r="J22" i="57" s="1"/>
  <c r="L22" i="57"/>
  <c r="K10" i="57"/>
  <c r="K22" i="57"/>
  <c r="H14" i="57"/>
  <c r="D23" i="57"/>
  <c r="I11" i="57"/>
  <c r="J11" i="57" s="1"/>
  <c r="I13" i="57"/>
  <c r="J13" i="57" s="1"/>
  <c r="K14" i="57"/>
  <c r="I18" i="57"/>
  <c r="J18" i="57" s="1"/>
  <c r="B39" i="36"/>
  <c r="B40" i="36"/>
  <c r="B41" i="36"/>
  <c r="B42" i="36"/>
  <c r="B43" i="36"/>
  <c r="B44" i="36"/>
  <c r="B45" i="36"/>
  <c r="B46" i="36"/>
  <c r="B47" i="36"/>
  <c r="B48" i="36"/>
  <c r="B49" i="36"/>
  <c r="B38" i="36"/>
  <c r="B23" i="36"/>
  <c r="B24" i="36"/>
  <c r="B25" i="36"/>
  <c r="B26" i="36"/>
  <c r="B27" i="36"/>
  <c r="B28" i="36"/>
  <c r="B29" i="36"/>
  <c r="B30" i="36"/>
  <c r="B31" i="36"/>
  <c r="B32" i="36"/>
  <c r="B33" i="36"/>
  <c r="B22" i="36"/>
  <c r="B40" i="34"/>
  <c r="B41" i="34"/>
  <c r="B42" i="34"/>
  <c r="B43" i="34"/>
  <c r="B44" i="34"/>
  <c r="B45" i="34"/>
  <c r="B46" i="34"/>
  <c r="B47" i="34"/>
  <c r="B48" i="34"/>
  <c r="B49" i="34"/>
  <c r="B50" i="34"/>
  <c r="B39" i="34"/>
  <c r="B24" i="34"/>
  <c r="B25" i="34"/>
  <c r="B26" i="34"/>
  <c r="B27" i="34"/>
  <c r="B28" i="34"/>
  <c r="B29" i="34"/>
  <c r="B30" i="34"/>
  <c r="B31" i="34"/>
  <c r="B32" i="34"/>
  <c r="B33" i="34"/>
  <c r="B34" i="34"/>
  <c r="B23" i="34"/>
  <c r="B40" i="37"/>
  <c r="B41" i="37"/>
  <c r="B42" i="37"/>
  <c r="B43" i="37"/>
  <c r="B44" i="37"/>
  <c r="B45" i="37"/>
  <c r="B46" i="37"/>
  <c r="B47" i="37"/>
  <c r="B48" i="37"/>
  <c r="B49" i="37"/>
  <c r="B50" i="37"/>
  <c r="B39" i="37"/>
  <c r="B24" i="37"/>
  <c r="B25" i="37"/>
  <c r="B26" i="37"/>
  <c r="B27" i="37"/>
  <c r="B28" i="37"/>
  <c r="B29" i="37"/>
  <c r="B30" i="37"/>
  <c r="B31" i="37"/>
  <c r="B32" i="37"/>
  <c r="B33" i="37"/>
  <c r="B34" i="37"/>
  <c r="B23" i="37"/>
  <c r="B39" i="42"/>
  <c r="B40" i="42"/>
  <c r="B41" i="42"/>
  <c r="B42" i="42"/>
  <c r="B43" i="42"/>
  <c r="B44" i="42"/>
  <c r="B45" i="42"/>
  <c r="B46" i="42"/>
  <c r="B47" i="42"/>
  <c r="B48" i="42"/>
  <c r="B49" i="42"/>
  <c r="B38" i="42"/>
  <c r="B23" i="42"/>
  <c r="B24" i="42"/>
  <c r="B25" i="42"/>
  <c r="B26" i="42"/>
  <c r="B27" i="42"/>
  <c r="B28" i="42"/>
  <c r="B29" i="42"/>
  <c r="B30" i="42"/>
  <c r="B31" i="42"/>
  <c r="B32" i="42"/>
  <c r="B33" i="42"/>
  <c r="B22" i="42"/>
  <c r="K23" i="57" l="1"/>
  <c r="I14" i="57"/>
  <c r="J14" i="57" s="1"/>
  <c r="E23" i="57"/>
  <c r="L23" i="57"/>
  <c r="I23" i="57"/>
  <c r="J23" i="57" s="1"/>
  <c r="J8" i="43" l="1"/>
  <c r="J9" i="43"/>
  <c r="J10" i="43"/>
  <c r="I8" i="43"/>
  <c r="I9" i="43"/>
  <c r="I10" i="43"/>
  <c r="H8" i="43"/>
  <c r="H9" i="43"/>
  <c r="H10" i="43"/>
  <c r="J7" i="43"/>
  <c r="I7" i="43"/>
  <c r="H7" i="43"/>
  <c r="F8" i="32" l="1"/>
  <c r="F9" i="32"/>
  <c r="F7" i="32"/>
  <c r="E9" i="31"/>
  <c r="E10" i="31"/>
  <c r="F9" i="30"/>
  <c r="F10" i="30"/>
  <c r="F11" i="30"/>
  <c r="F12" i="30"/>
  <c r="F14" i="30"/>
  <c r="F8" i="30"/>
  <c r="E6" i="10" l="1"/>
  <c r="E7" i="10" s="1"/>
  <c r="D7" i="10"/>
  <c r="F7" i="10"/>
  <c r="C7" i="10"/>
  <c r="C27" i="6"/>
  <c r="D27" i="6"/>
  <c r="E27" i="6"/>
  <c r="F27" i="6"/>
  <c r="G27" i="6"/>
  <c r="H27" i="6"/>
  <c r="B27" i="6"/>
  <c r="I11" i="6"/>
  <c r="I12" i="6"/>
  <c r="I13" i="6"/>
  <c r="I14" i="6"/>
  <c r="I15" i="6"/>
  <c r="I16" i="6"/>
  <c r="I17" i="6"/>
  <c r="I18" i="6"/>
  <c r="I19" i="6"/>
  <c r="I20" i="6"/>
  <c r="I21" i="6"/>
  <c r="I22" i="6"/>
  <c r="I23" i="6"/>
  <c r="I24" i="6"/>
  <c r="I25" i="6"/>
  <c r="I26" i="6"/>
  <c r="I10" i="6"/>
  <c r="D11" i="43"/>
  <c r="E11" i="43"/>
  <c r="F11" i="43"/>
  <c r="G11" i="43"/>
  <c r="C11" i="43"/>
  <c r="I27" i="6" l="1"/>
  <c r="G6" i="10"/>
  <c r="G7" i="10" s="1"/>
  <c r="I11" i="43" l="1"/>
  <c r="J11" i="43"/>
  <c r="H11" i="43"/>
  <c r="J26" i="6" l="1"/>
  <c r="J24" i="6"/>
  <c r="J22" i="6"/>
  <c r="J20" i="6"/>
  <c r="J18" i="6"/>
  <c r="J16" i="6"/>
  <c r="J14" i="6"/>
  <c r="J12" i="6"/>
  <c r="J10" i="6"/>
  <c r="J25" i="6"/>
  <c r="J23" i="6"/>
  <c r="J21" i="6"/>
  <c r="J19" i="6"/>
  <c r="J17" i="6"/>
  <c r="J15" i="6"/>
  <c r="J13" i="6"/>
  <c r="J11" i="6"/>
  <c r="F10" i="29" l="1"/>
  <c r="G5" i="29" l="1"/>
  <c r="G9" i="29"/>
  <c r="G8" i="29"/>
  <c r="G7" i="29"/>
  <c r="G6" i="29"/>
  <c r="C10" i="29"/>
  <c r="B10" i="29"/>
  <c r="D7" i="28"/>
  <c r="F7" i="28" s="1"/>
  <c r="D6" i="28"/>
  <c r="F6" i="28" s="1"/>
  <c r="B8" i="28"/>
  <c r="D10" i="29" l="1"/>
  <c r="E10" i="29"/>
  <c r="G10" i="29" s="1"/>
  <c r="E8" i="28"/>
  <c r="C8" i="28"/>
  <c r="D8" i="28" s="1"/>
  <c r="F8" i="28" l="1"/>
  <c r="D10" i="51"/>
</calcChain>
</file>

<file path=xl/sharedStrings.xml><?xml version="1.0" encoding="utf-8"?>
<sst xmlns="http://schemas.openxmlformats.org/spreadsheetml/2006/main" count="3526" uniqueCount="1631">
  <si>
    <t>Likely number of consumers influenced</t>
  </si>
  <si>
    <t>Internet</t>
  </si>
  <si>
    <t>Sr. No.</t>
  </si>
  <si>
    <t>Name of area</t>
  </si>
  <si>
    <t>FH</t>
  </si>
  <si>
    <t>NFH</t>
  </si>
  <si>
    <t>FA</t>
  </si>
  <si>
    <t>Departmental</t>
  </si>
  <si>
    <t>TOTAL</t>
  </si>
  <si>
    <t>A(i)</t>
  </si>
  <si>
    <t>A(ii)</t>
  </si>
  <si>
    <t>A(iii)</t>
  </si>
  <si>
    <t>B(i)</t>
  </si>
  <si>
    <t>B(ii)</t>
  </si>
  <si>
    <t>C(i)</t>
  </si>
  <si>
    <t>C(ii)</t>
  </si>
  <si>
    <t>D(i)</t>
  </si>
  <si>
    <t>D(ii)</t>
  </si>
  <si>
    <t>E(i)</t>
  </si>
  <si>
    <t>E(ii)</t>
  </si>
  <si>
    <t>F(i)</t>
  </si>
  <si>
    <t>F(ii)</t>
  </si>
  <si>
    <t>F(iii)</t>
  </si>
  <si>
    <t>F(iv)</t>
  </si>
  <si>
    <t>G</t>
  </si>
  <si>
    <t>H</t>
  </si>
  <si>
    <t>Classification</t>
  </si>
  <si>
    <t>Total complaints</t>
  </si>
  <si>
    <t>No.of complaints redressed during the month</t>
  </si>
  <si>
    <t>In stipulated time</t>
  </si>
  <si>
    <t>Beyond stipulated time</t>
  </si>
  <si>
    <t>Total (5) to (8)</t>
  </si>
  <si>
    <t>Within 50% of stipulated time</t>
  </si>
  <si>
    <t>Within stipulated time</t>
  </si>
  <si>
    <t>Upto double the stipulated time</t>
  </si>
  <si>
    <t>More than double the stipulated time</t>
  </si>
  <si>
    <t>Balance complaints to be redressed (4) - (9)</t>
  </si>
  <si>
    <t>Performa SoP 003 B:</t>
  </si>
  <si>
    <t>Performa SoP 004</t>
  </si>
  <si>
    <t>Month</t>
  </si>
  <si>
    <t>No. of complaints registered at the meeting</t>
  </si>
  <si>
    <t>Performa SoP 005 B: Action taken report by the Redressal Committee</t>
  </si>
  <si>
    <t>% failure rate of Distribution transformer</t>
  </si>
  <si>
    <t>A</t>
  </si>
  <si>
    <t>B</t>
  </si>
  <si>
    <t>C=A+B</t>
  </si>
  <si>
    <t>D</t>
  </si>
  <si>
    <t>H= (D) * 100/C</t>
  </si>
  <si>
    <t>Domestic</t>
  </si>
  <si>
    <t>Commercial</t>
  </si>
  <si>
    <t>Consumer Category</t>
  </si>
  <si>
    <t>Total No. of defective / faulty meter</t>
  </si>
  <si>
    <t>No. of faulty Meters repaired and replaced</t>
  </si>
  <si>
    <t>3=2+1</t>
  </si>
  <si>
    <t>5=3-4</t>
  </si>
  <si>
    <t>Single Phase</t>
  </si>
  <si>
    <t>Three Phase</t>
  </si>
  <si>
    <t>Agriculture (Total)</t>
  </si>
  <si>
    <t>Industrial HT</t>
  </si>
  <si>
    <t>Event</t>
  </si>
  <si>
    <t xml:space="preserve">Compensation </t>
  </si>
  <si>
    <t>No. of cases where compensation was given (in numbers)</t>
  </si>
  <si>
    <t>Amt.of compensation paid (in Rs.)</t>
  </si>
  <si>
    <t>Duty to provide supply</t>
  </si>
  <si>
    <t>a) New connection</t>
  </si>
  <si>
    <t>b) Additional load</t>
  </si>
  <si>
    <t>d) Shifting service connection</t>
  </si>
  <si>
    <t>e) Transfer of service connection</t>
  </si>
  <si>
    <t>f) Change in tariff category of consumer</t>
  </si>
  <si>
    <t>Complaints in billing</t>
  </si>
  <si>
    <t>Replacement of meters</t>
  </si>
  <si>
    <t>Interruption of supply</t>
  </si>
  <si>
    <t>Voltage fluctuations and complaints</t>
  </si>
  <si>
    <t xml:space="preserve">Responding to consumers complaints </t>
  </si>
  <si>
    <t>Grievance Handling</t>
  </si>
  <si>
    <t>Rs.50 for non reply within the period prescribed in Regulations</t>
  </si>
  <si>
    <t>LT Rs.25 per day of delay maximum Rs.2,500 and HT Rs. 250 per day of delay maximum of Rs. 5,000/-</t>
  </si>
  <si>
    <t>LT Rs.25 for every 6 hrs. of delay maximum of Rs.500 and HT Rs. 50 for every 6 hrs. delay maximum Rs. 1000</t>
  </si>
  <si>
    <t>Rs. 25 for each day of delay maximum Rs. 500</t>
  </si>
  <si>
    <t>Rs. 25 for failure in handling grievance.</t>
  </si>
  <si>
    <t>Rs.50 per day of delay from the limit specified in the performance regulations</t>
  </si>
  <si>
    <t>TOTAL :-</t>
  </si>
  <si>
    <t>c) Temporary supply</t>
  </si>
  <si>
    <t>Performa SoP 016 : Compensation details</t>
  </si>
  <si>
    <t>Uttar Gujarat Vij Company Ltd ,Mehsana</t>
  </si>
  <si>
    <t>Details about media</t>
  </si>
  <si>
    <t xml:space="preserve">COMPENSATION DETAILS   </t>
  </si>
  <si>
    <t>Sabarmati</t>
  </si>
  <si>
    <t>Mehsana</t>
  </si>
  <si>
    <t>Palanpur</t>
  </si>
  <si>
    <t>Himatnagar</t>
  </si>
  <si>
    <t>Display board of SOP at circle, Division &amp; S/Dn</t>
  </si>
  <si>
    <t xml:space="preserve">Display board of Name of information officers under RTI Act 2005 at Circle,Division,Sub- division offices.   </t>
  </si>
  <si>
    <t xml:space="preserve">Advertisement through Daily News papers </t>
  </si>
  <si>
    <t xml:space="preserve">Pamphlets distributed among public </t>
  </si>
  <si>
    <t xml:space="preserve">Advertisement through slide in TV / Banners </t>
  </si>
  <si>
    <t>Notice Board</t>
  </si>
  <si>
    <t>Verbal &amp; Notice Board at  CCC</t>
  </si>
  <si>
    <t>Daily News papers</t>
  </si>
  <si>
    <t>T V Channels</t>
  </si>
  <si>
    <t>Energy Bill</t>
  </si>
  <si>
    <t>No. of complaints pending at the end of the meeting</t>
  </si>
  <si>
    <t>Performa SoP 008: Sample Test result for Neutral Voltage</t>
  </si>
  <si>
    <t>Sr. No</t>
  </si>
  <si>
    <t>Category of consumers</t>
  </si>
  <si>
    <t>Sample Size</t>
  </si>
  <si>
    <t>Standard specified in regulation</t>
  </si>
  <si>
    <t>Deviation of results from the sample test (Numbers)</t>
  </si>
  <si>
    <t xml:space="preserve">% age compliance </t>
  </si>
  <si>
    <t>(Numbers)</t>
  </si>
  <si>
    <t xml:space="preserve">(6) = (5)*100/(3)  </t>
  </si>
  <si>
    <t>LT consumers</t>
  </si>
  <si>
    <t>Industrial</t>
  </si>
  <si>
    <t>Agricultural</t>
  </si>
  <si>
    <t>Public water works</t>
  </si>
  <si>
    <t>HT consumers</t>
  </si>
  <si>
    <t>Voltage Level</t>
  </si>
  <si>
    <t>Sample Size (numbers)</t>
  </si>
  <si>
    <t>Limit or prescribed standard</t>
  </si>
  <si>
    <t xml:space="preserve">(5) = (4)*100/(2)  </t>
  </si>
  <si>
    <t>Low Voltage</t>
  </si>
  <si>
    <t xml:space="preserve"> +6% to -6%</t>
  </si>
  <si>
    <t>High Voltage</t>
  </si>
  <si>
    <t>Extra High Voltage</t>
  </si>
  <si>
    <t xml:space="preserve"> +10% to -10%</t>
  </si>
  <si>
    <t>Performa SoP 010: Sample Test result for Harmonics</t>
  </si>
  <si>
    <t>Sample size (Numbers)</t>
  </si>
  <si>
    <t>Limit or standard prescribed</t>
  </si>
  <si>
    <t>%age compliance</t>
  </si>
  <si>
    <t>EHT consumers</t>
  </si>
  <si>
    <t>Total</t>
  </si>
  <si>
    <t>Class</t>
  </si>
  <si>
    <t>11KV</t>
  </si>
  <si>
    <t>Sr.
No</t>
  </si>
  <si>
    <t>Ni - Number of Customers for each sustained interruptions (in numbers)</t>
  </si>
  <si>
    <r>
      <t>N</t>
    </r>
    <r>
      <rPr>
        <b/>
        <vertAlign val="subscript"/>
        <sz val="10"/>
        <rFont val="Arial"/>
        <family val="2"/>
      </rPr>
      <t>T</t>
    </r>
    <r>
      <rPr>
        <b/>
        <sz val="10"/>
        <rFont val="Arial"/>
        <family val="2"/>
      </rPr>
      <t xml:space="preserve"> - Total No of customers served 
(in Numbers)</t>
    </r>
  </si>
  <si>
    <t>Ri =
Restoration Time for each sustained interruption event 
(in hours)</t>
  </si>
  <si>
    <t>Ni - Number of interrupted Customers for each sustained interruption event
(in numbers)</t>
  </si>
  <si>
    <t>5 = 3 * 4</t>
  </si>
  <si>
    <t>SoP 011 - C : Momentary Average Interruption Frequency Index (MAIFI) for JGY category</t>
  </si>
  <si>
    <r>
      <t>IM</t>
    </r>
    <r>
      <rPr>
        <b/>
        <vertAlign val="subscript"/>
        <sz val="10"/>
        <rFont val="Arial"/>
        <family val="2"/>
      </rPr>
      <t>i</t>
    </r>
    <r>
      <rPr>
        <b/>
        <sz val="10"/>
        <rFont val="Arial"/>
        <family val="2"/>
      </rPr>
      <t xml:space="preserve"> =
Number of Momentary interruptions for the month
(in numbers)</t>
    </r>
  </si>
  <si>
    <r>
      <t>N</t>
    </r>
    <r>
      <rPr>
        <b/>
        <vertAlign val="subscript"/>
        <sz val="10"/>
        <rFont val="Arial"/>
        <family val="2"/>
      </rPr>
      <t>mi</t>
    </r>
    <r>
      <rPr>
        <b/>
        <sz val="10"/>
        <rFont val="Arial"/>
        <family val="2"/>
      </rPr>
      <t xml:space="preserve"> =
Total no of customers for each momentary interruptions 
(in numbers)</t>
    </r>
  </si>
  <si>
    <r>
      <t>N</t>
    </r>
    <r>
      <rPr>
        <b/>
        <vertAlign val="subscript"/>
        <sz val="10"/>
        <rFont val="Arial"/>
        <family val="2"/>
      </rPr>
      <t>t</t>
    </r>
    <r>
      <rPr>
        <b/>
        <sz val="10"/>
        <rFont val="Arial"/>
        <family val="2"/>
      </rPr>
      <t xml:space="preserve"> -
Total no of customers served
(in numbers)</t>
    </r>
  </si>
  <si>
    <t>SoP 011 - C : Momentary Average Interruption Frequency Index (MAIFI) for Other than AG &amp; JGY category</t>
  </si>
  <si>
    <t>SoP 011 - C : Momentary Average Interruption Frequency Index (MAIFI) for AG. Dominant category</t>
  </si>
  <si>
    <t>SoP 011 - C : Momentary Average Interruption Frequency Index (MAIFI) for UGVCL as a whole</t>
  </si>
  <si>
    <t xml:space="preserve"> +6% to -9%</t>
  </si>
  <si>
    <t>Performa No.</t>
  </si>
  <si>
    <t>Particulars</t>
  </si>
  <si>
    <t>Remarks/Report</t>
  </si>
  <si>
    <t>SoP 001</t>
  </si>
  <si>
    <t>Fatal &amp; Non Fatal Accident Report</t>
  </si>
  <si>
    <t>SoP 002</t>
  </si>
  <si>
    <t>Action taken report for safety measures complied for the accidents occurred</t>
  </si>
  <si>
    <t>SoP 003</t>
  </si>
  <si>
    <t>SoP 004</t>
  </si>
  <si>
    <t>SoP 005</t>
  </si>
  <si>
    <t>Action taken report by the Redressal Committee</t>
  </si>
  <si>
    <t>SoP 006</t>
  </si>
  <si>
    <t>Failure of Distribution Transformer.</t>
  </si>
  <si>
    <t>SoP 008</t>
  </si>
  <si>
    <t>Sample Test result for Neutral Voltage</t>
  </si>
  <si>
    <t>Yearly Report</t>
  </si>
  <si>
    <t>SoP 009</t>
  </si>
  <si>
    <t>Sample result for  Voltage Variations</t>
  </si>
  <si>
    <t>SoP 010</t>
  </si>
  <si>
    <t>Sample Test result for Harmonics</t>
  </si>
  <si>
    <t>SoP 011 A</t>
  </si>
  <si>
    <t>System Average Interruption Frequency Index (SAIFI)</t>
  </si>
  <si>
    <t>SoP 011 B</t>
  </si>
  <si>
    <t xml:space="preserve"> System Average Interruption Duration  Index (SAIDI)</t>
  </si>
  <si>
    <t>SoP 011 C</t>
  </si>
  <si>
    <t>Momentary Average Interruption Frequency Index (MAIFI)</t>
  </si>
  <si>
    <t>SoP 012</t>
  </si>
  <si>
    <t xml:space="preserve">System Losses at EHT / 11 KV and below     </t>
  </si>
  <si>
    <t>SoP 013</t>
  </si>
  <si>
    <t xml:space="preserve">Meter Faults  </t>
  </si>
  <si>
    <t>SoP 014</t>
  </si>
  <si>
    <t>SoP 015</t>
  </si>
  <si>
    <t xml:space="preserve"> Release of New Connections</t>
  </si>
  <si>
    <t>SoP 016</t>
  </si>
  <si>
    <t>Compensation Details</t>
  </si>
  <si>
    <t>Statement Showing the AT&amp;C losses, Collection Efficiency and Billing Efficiency Reports</t>
  </si>
  <si>
    <t>Outsider</t>
  </si>
  <si>
    <t>Cumulative since the first quarter of the current FY year</t>
  </si>
  <si>
    <t>Complaints received during the Year</t>
  </si>
  <si>
    <t>HT Industrial</t>
  </si>
  <si>
    <t>Date and time meeting conducted</t>
  </si>
  <si>
    <t>Location of Hearing</t>
  </si>
  <si>
    <t xml:space="preserve">Consumer care centers at various  places </t>
  </si>
  <si>
    <t>Pamphlets</t>
  </si>
  <si>
    <t>Through Regular Energy Bills</t>
  </si>
  <si>
    <t>Others</t>
  </si>
  <si>
    <t xml:space="preserve">CD </t>
  </si>
  <si>
    <r>
      <t>CI=</t>
    </r>
    <r>
      <rPr>
        <b/>
        <sz val="10"/>
        <rFont val="Calibri"/>
        <family val="2"/>
      </rPr>
      <t>∑</t>
    </r>
    <r>
      <rPr>
        <b/>
        <sz val="10"/>
        <rFont val="Arial"/>
        <family val="2"/>
      </rPr>
      <t xml:space="preserve"> Ni</t>
    </r>
  </si>
  <si>
    <t>SAIFI = ∑ Ni/Nt
(Monthly SAIFI)</t>
  </si>
  <si>
    <t>6=5/4</t>
  </si>
  <si>
    <t>Customer Intt. Duration CMI = ΣRi*Ni</t>
  </si>
  <si>
    <t>SAIDI = ΣRi*Ni/Nt (Monthly SAIDI)</t>
  </si>
  <si>
    <t>8=7/6</t>
  </si>
  <si>
    <r>
      <t>Im</t>
    </r>
    <r>
      <rPr>
        <b/>
        <vertAlign val="subscript"/>
        <sz val="10"/>
        <rFont val="Arial"/>
        <family val="2"/>
      </rPr>
      <t>i</t>
    </r>
    <r>
      <rPr>
        <b/>
        <sz val="10"/>
        <rFont val="Arial"/>
        <family val="2"/>
      </rPr>
      <t xml:space="preserve"> =N</t>
    </r>
    <r>
      <rPr>
        <b/>
        <vertAlign val="subscript"/>
        <sz val="10"/>
        <rFont val="Arial"/>
        <family val="2"/>
      </rPr>
      <t>mi</t>
    </r>
    <r>
      <rPr>
        <b/>
        <sz val="10"/>
        <rFont val="Arial"/>
        <family val="2"/>
      </rPr>
      <t xml:space="preserve">
Number of customer Momentary interruptions
(in numbers)</t>
    </r>
  </si>
  <si>
    <t>Customer Intt. ΣImi*Nmi</t>
  </si>
  <si>
    <t>MAIFI=ΣImi*Nmi/Nt</t>
  </si>
  <si>
    <t>NT - Total No of customers served 
(in Numbers)</t>
  </si>
  <si>
    <t>IMi =
Number of Momentary interruptions for the month
(in numbers)</t>
  </si>
  <si>
    <t>Nmi =
Total no of customers for each momentary interruptions 
(in numbers)</t>
  </si>
  <si>
    <t>Imi =Nmi
Number of customer Momentary interruptions
(in numbers)</t>
  </si>
  <si>
    <t>Nt -
Total no of customers served
(in numbers)</t>
  </si>
  <si>
    <r>
      <t>APPENDIX - B</t>
    </r>
    <r>
      <rPr>
        <b/>
        <sz val="13"/>
        <rFont val="Arial"/>
        <family val="2"/>
      </rPr>
      <t xml:space="preserve"> </t>
    </r>
  </si>
  <si>
    <t>No. of faulty meters at the start of the  year</t>
  </si>
  <si>
    <t>No. of faulty meters pending at the end of the year</t>
  </si>
  <si>
    <t>Loose conn. from pole</t>
  </si>
  <si>
    <t>Int.due to line breakdown</t>
  </si>
  <si>
    <t>Interruption due to failure of transformer</t>
  </si>
  <si>
    <t>Ordinary case, which requires no augmentation</t>
  </si>
  <si>
    <t xml:space="preserve"> Where augmentation is required</t>
  </si>
  <si>
    <t>Stopped/Defective Meters</t>
  </si>
  <si>
    <t>Billing on average basis for more than two bills</t>
  </si>
  <si>
    <t>Loose Wires</t>
  </si>
  <si>
    <t>Inadequate ground clearance</t>
  </si>
  <si>
    <t>For current bills where no additional information is required</t>
  </si>
  <si>
    <t>Where additional information relating to correctness of reading etc. is required</t>
  </si>
  <si>
    <t>Where extension of mains is not required</t>
  </si>
  <si>
    <t>Where extension of mains is required</t>
  </si>
  <si>
    <t>Modification in connected load</t>
  </si>
  <si>
    <t>Name change/reconnection</t>
  </si>
  <si>
    <t>Refund of amount due in regard to temporary connection</t>
  </si>
  <si>
    <t>Classification of complaint</t>
  </si>
  <si>
    <t>Nos of cases Disposed</t>
  </si>
  <si>
    <t>Total number of Distribution transformer failed during the Year</t>
  </si>
  <si>
    <t>New Applications received during the Year</t>
  </si>
  <si>
    <t>No. of Connections released during the year</t>
  </si>
  <si>
    <t>Industrial LT        (NRGP &amp; LTMD)</t>
  </si>
  <si>
    <t>No.of accidents in the Year</t>
  </si>
  <si>
    <t>Performa - SoP 001 : Fatal and Non-fatal Accident report</t>
  </si>
  <si>
    <t xml:space="preserve">Performa SoP 013 : Meter faults  </t>
  </si>
  <si>
    <t>Performa SoP 009:  Compliance Sample Test Report for voltage variations</t>
  </si>
  <si>
    <t>Performa SoP 006 : Failure of Distribution Transformer.</t>
  </si>
  <si>
    <t>No. of faulty meters added during the year</t>
  </si>
  <si>
    <t xml:space="preserve">                         </t>
  </si>
  <si>
    <t xml:space="preserve">Performance SoP 012 - System Losses at EHT / 11 KV and below     </t>
  </si>
  <si>
    <t>SoP 012 - CALCULATION OF SYSTEM LOSSES AT EHT / 11 KV</t>
  </si>
  <si>
    <t>Losses in 11 KV System and Connected Equipment</t>
  </si>
  <si>
    <t>i</t>
  </si>
  <si>
    <t>Energy Delivered into EHT / 11 KV and LT Distribution System from EHT / 11 KV SS (Mus)</t>
  </si>
  <si>
    <t>ii</t>
  </si>
  <si>
    <t>Energy Sold (Billed) EHT direct sales (Mus)</t>
  </si>
  <si>
    <t>iii</t>
  </si>
  <si>
    <t>Energy Sold (Billed) in the 11 KV LT system (Mus)</t>
  </si>
  <si>
    <t>C</t>
  </si>
  <si>
    <t>iv</t>
  </si>
  <si>
    <t>Total Sales (Mus)</t>
  </si>
  <si>
    <t>(B+C)</t>
  </si>
  <si>
    <t>v</t>
  </si>
  <si>
    <t>Losses (Mus)</t>
  </si>
  <si>
    <t>{(A) - (B+C)}</t>
  </si>
  <si>
    <t>vi</t>
  </si>
  <si>
    <t>% Losses</t>
  </si>
  <si>
    <t>{(A) - (B+C)} X 100 / (A)</t>
  </si>
  <si>
    <t>Performa SoP 014: Statement Showing the ATC losses, collection efficiency and Billing Efficiency</t>
  </si>
  <si>
    <t>Qtr.</t>
  </si>
  <si>
    <t>Months</t>
  </si>
  <si>
    <t>Units input (Mus)</t>
  </si>
  <si>
    <t>Units Billed (Mus)</t>
  </si>
  <si>
    <t>Billing Efficiency</t>
  </si>
  <si>
    <t>Revenue Billed          (Rs. Crore)</t>
  </si>
  <si>
    <t>Revenue Collected (Rs. Crore)</t>
  </si>
  <si>
    <t xml:space="preserve">Collection Efficiency*  %  </t>
  </si>
  <si>
    <t>Business Efficiency</t>
  </si>
  <si>
    <t>AT &amp; C Losses %</t>
  </si>
  <si>
    <t xml:space="preserve">Actual Collection Efficiency*  %  </t>
  </si>
  <si>
    <t>Distribution Loss %</t>
  </si>
  <si>
    <t>C=(B/A)*100</t>
  </si>
  <si>
    <t>E</t>
  </si>
  <si>
    <t>F=(E/D)*100</t>
  </si>
  <si>
    <t>G=(C*F)/100</t>
  </si>
  <si>
    <t>H=100-G</t>
  </si>
  <si>
    <t>C=100-(B/A)*100</t>
  </si>
  <si>
    <t>I</t>
  </si>
  <si>
    <t>Sub Total</t>
  </si>
  <si>
    <t>II</t>
  </si>
  <si>
    <t>III</t>
  </si>
  <si>
    <t>IV</t>
  </si>
  <si>
    <t>Grand Total</t>
  </si>
  <si>
    <t>*</t>
  </si>
  <si>
    <t>Collection Efficiency above 100% is taken as 100%</t>
  </si>
  <si>
    <t>Actions or steps carried out by UGVCL towards public awareness in the year</t>
  </si>
  <si>
    <t>REGISTER FOR COMPILING THE COMPLAINTS CLASSIFICATION WISE</t>
  </si>
  <si>
    <t>Actions or steps carried out by UGVCL towards public awareness in the quarter</t>
  </si>
  <si>
    <t>SoP 011 - A : System Average Interruption Frequency Index (SAIFI) for AG. Dominant Category</t>
  </si>
  <si>
    <t>SoP 011 - B : System Average Interruption Duration Index (SAIDI) for AG. Dominant category</t>
  </si>
  <si>
    <t>Ri* Ni -
Total customer interruption Duration</t>
  </si>
  <si>
    <t>SoP 011 - B : System Average Interruption Duration Index (SAIDI) for JGY category</t>
  </si>
  <si>
    <t>SoP 011 - A : System Average Interruption Frequency Index (SAIFI) for JGY category</t>
  </si>
  <si>
    <t>SoP 011 - A : System Average Interruption Frequency Index (SAIFI) for Other than AG &amp; JGY category</t>
  </si>
  <si>
    <t>SoP 011 - A : System Average Interruption Frequency Index (SAIFI) for UGVCL as a whole</t>
  </si>
  <si>
    <t>SoP 011 - B : System Average Interruption Duration Index (SAIDI) for UGVCL as a whole</t>
  </si>
  <si>
    <t>Rs.50 for failure to visit or convey findings within the stipulated period</t>
  </si>
  <si>
    <t>Uttar Gujarat Vij Company Limited</t>
  </si>
  <si>
    <t xml:space="preserve">…NIL… </t>
  </si>
  <si>
    <t>……NIL…..</t>
  </si>
  <si>
    <t>SoP 011 - B : System Average Interruption Duration Index (SAIDI) for Other than AG &amp; JGY category</t>
  </si>
  <si>
    <t>Pending complaint of previous Year</t>
  </si>
  <si>
    <t>Register for compiling the complaints classification wise</t>
  </si>
  <si>
    <t xml:space="preserve"> On Web site of Uttar Gujarat Vij Company Limited    </t>
  </si>
  <si>
    <t>Corporate Office, Mehsana</t>
  </si>
  <si>
    <t>Circle office Sabarmati</t>
  </si>
  <si>
    <t xml:space="preserve">No. of existing Distribution transformer at the start of the year    </t>
  </si>
  <si>
    <t xml:space="preserve">No.of Distribution transformers added during the year </t>
  </si>
  <si>
    <t xml:space="preserve">Total number of Distribution transformers </t>
  </si>
  <si>
    <t xml:space="preserve">Total No. of consumers connected at the beginning of year </t>
  </si>
  <si>
    <t xml:space="preserve">Pending at the beginning of the of the year </t>
  </si>
  <si>
    <t xml:space="preserve">No. of Applications pending at the end of year </t>
  </si>
  <si>
    <t xml:space="preserve">Total no. of consumers connected at the end of the year </t>
  </si>
  <si>
    <t>Circle</t>
  </si>
  <si>
    <t>Location of Accident</t>
  </si>
  <si>
    <t>Name of Victim/Owner &amp; Designation</t>
  </si>
  <si>
    <t>Date</t>
  </si>
  <si>
    <t>Name of supervisor &amp; Designation</t>
  </si>
  <si>
    <t>Detailed Reason of Accident</t>
  </si>
  <si>
    <t>Finding of CEI/EI/ AEI</t>
  </si>
  <si>
    <t>Remedies suggested by CEI / EI/ AEI in various cases</t>
  </si>
  <si>
    <t>Whether the remedy suggested is complied</t>
  </si>
  <si>
    <t>Action taken to avoid recurrence of such Accident.</t>
  </si>
  <si>
    <t>Compensation Paid (in Rs)</t>
  </si>
  <si>
    <t>PLN</t>
  </si>
  <si>
    <t>NA</t>
  </si>
  <si>
    <t>Dept</t>
  </si>
  <si>
    <t xml:space="preserve">NA </t>
  </si>
  <si>
    <t>Dept.</t>
  </si>
  <si>
    <t>HMT</t>
  </si>
  <si>
    <t>OUTSIDER</t>
  </si>
  <si>
    <t>O/S</t>
  </si>
  <si>
    <t>N/A</t>
  </si>
  <si>
    <t>Yes</t>
  </si>
  <si>
    <t>SBT</t>
  </si>
  <si>
    <t>Bavla</t>
  </si>
  <si>
    <t>Dholka</t>
  </si>
  <si>
    <t>MSH</t>
  </si>
  <si>
    <t>Dhandhuka</t>
  </si>
  <si>
    <t xml:space="preserve">FH </t>
  </si>
  <si>
    <t>People were educated to install ELCB at their premises</t>
  </si>
  <si>
    <t>Kanipur</t>
  </si>
  <si>
    <t>Yet not received</t>
  </si>
  <si>
    <t>yes</t>
  </si>
  <si>
    <t>VICTIM FAULT</t>
  </si>
  <si>
    <t>Na</t>
  </si>
  <si>
    <t>YES</t>
  </si>
  <si>
    <t>Kalol</t>
  </si>
  <si>
    <t>Jagatpur</t>
  </si>
  <si>
    <t>Shilaj</t>
  </si>
  <si>
    <t>Un Known</t>
  </si>
  <si>
    <t>Khadol</t>
  </si>
  <si>
    <t>VAKHATPURA</t>
  </si>
  <si>
    <t>Kukarwada</t>
  </si>
  <si>
    <t>PM Not Done</t>
  </si>
  <si>
    <t>Vamaj</t>
  </si>
  <si>
    <t>MAHUDI</t>
  </si>
  <si>
    <t>NAVA JAVANPURA</t>
  </si>
  <si>
    <t>HATHIPURA</t>
  </si>
  <si>
    <t>Dhanot</t>
  </si>
  <si>
    <t>NFH(Elect.)</t>
  </si>
  <si>
    <t>Godh</t>
  </si>
  <si>
    <t>TAJPUR CAMP</t>
  </si>
  <si>
    <t>outsider</t>
  </si>
  <si>
    <t>DEPARTMENT</t>
  </si>
  <si>
    <t>Kadi</t>
  </si>
  <si>
    <t>MODASA</t>
  </si>
  <si>
    <t>Commercial (GLP/ St. Light)</t>
  </si>
  <si>
    <t>Performas for FY 2023-24</t>
  </si>
  <si>
    <t>YEAR 2023-24 (APRIL-23 TO MARCH-24)</t>
  </si>
  <si>
    <t>Sr no.</t>
  </si>
  <si>
    <t>Type of Accident FA/NFH/FH (Elect)</t>
  </si>
  <si>
    <t>Dept / Outsider</t>
  </si>
  <si>
    <t>VARVADA</t>
  </si>
  <si>
    <t>DANTANI RAMESHBHAI NATHABHAI</t>
  </si>
  <si>
    <t>12.04.2023</t>
  </si>
  <si>
    <t>Victim was held steel pipe dhaja in hand and he walk with shobha yatra mataji mahotsav when shobha yatra rath was coming inside in place so dantani rameshbhai nathabhai back walk with steel pipe dhaja in hand and steel pipe dhaja is came in contact with conductor of 11 kv chamnuda jgy feeder so he got electrocuted and fatal electrical accident occured.</t>
  </si>
  <si>
    <t>breaking the Central electricity authority (measures relating to safety and electric supply ) Regulations 2010 / 12 (1) and 64(1)</t>
  </si>
  <si>
    <t xml:space="preserve">maintain safe distance </t>
  </si>
  <si>
    <t>already safe distance at location</t>
  </si>
  <si>
    <t>People should avoid working under live HT line</t>
  </si>
  <si>
    <t>Kupat</t>
  </si>
  <si>
    <t>Thakor Karanji Lalaji (EA VS)</t>
  </si>
  <si>
    <t>18.04.2023 &amp; 15:59Hrs.</t>
  </si>
  <si>
    <t>Hiteshkumar Rameshbhai Modi (ALM)</t>
  </si>
  <si>
    <t>Victim was climbed on Transformer Structure for taking detail of Transformer.  During work Supervisor tripped 11KVMaruti-Ag. Feeder from 66KV Malgadh Sub Station and victim was climbed on transformer structure and victim got electric shock due to transformer center on 11KV Kailash-Ag. feeder from 66KV Malgadh Substation and feeder was tripped on earth fault at 15:59Hrs. Due to wrong feeder and transformer not discharge by DO fuse also not verify power supply nearby connection and victim got electric sock and met with non-fatal electrical accident.</t>
  </si>
  <si>
    <t xml:space="preserve"> Yet not received</t>
  </si>
  <si>
    <t>Suspension letter issued to supervisor-UGVCL/DOD-1/HR/faraj mokufi/HRM/60/24.04.2023</t>
  </si>
  <si>
    <t>RADHANPUR</t>
  </si>
  <si>
    <t>GHANCHI MUSTAKIM AMINBHAI   AGE 20 YEARS</t>
  </si>
  <si>
    <t>14.04.2023</t>
  </si>
  <si>
    <t>Ahuman electric accident occurred on dtd 14.04.2023 at 10:30 pm outsider ganchi mustkim aminbhai age about 20 years near kisan clinic radhanpur under radhanpur 1 sdn the accident occurred while victim climbing on BSNL`S naked round pole for raise the flag with support of step lader for preparation of 26 th roza day fair at that time victim got unbalance on BSNL`S pole and steel flag pipe came in contact with nearby 11 kv radhanpur city feeder live conductor and got electrocuted and as per eye witness statements on the spot they were admitted victim to referal hospital radhanpur &amp; then after for more treatment victim was reffered to astha hospital radhanpur on duty doctor declared victim as a death.</t>
  </si>
  <si>
    <t>Bhordu</t>
  </si>
  <si>
    <t>Vaghela Harising Pirsing</t>
  </si>
  <si>
    <t>29.04.2023</t>
  </si>
  <si>
    <t>on Dt.29.4.2023 11 KV consuctor of Kothigam AG feeder wqas broken on ground. At around 8 a.m.2 buffaloes grazing near the conductor came in contact of live consuctor and got electrocuted and died on the spot.</t>
  </si>
  <si>
    <t>breaking the Central electricity authority (measures relating to safety and electric supply ) Regulations 2010 /  14 &amp; 50</t>
  </si>
  <si>
    <t>periodically maintain the line</t>
  </si>
  <si>
    <t>To Avoid Any More Unwanted An Electrical Accident Our Line Staff Had Been Repaired Broken Conductor And Repaired Wire Restringing Also Done.</t>
  </si>
  <si>
    <t>Chandreshbhai (Dolubhai) Manubhai Jadav</t>
  </si>
  <si>
    <t>05.04.2023</t>
  </si>
  <si>
    <t>According to information receive from villagers and his father Shri manubhai statement that the victim Chandreshbhai Manubhai Jadav (Dolubhai) went to take conductor from old 11 KV dead line which passes from the temple of Neelkanth Mahadev in Khodal village, Dolubhai climbed on top of the old dead line pole and cut the wire at the same time pole broken from the bottom due one sided tension and pole Fall down on earth with victim. Unfortunately in this accident victim came under the broken pole due to that (mechanical) victim injured at different body part like head, leg etc &amp; because of this internal injury of body part victim was admitted to RMS hospital and on duty doctor declared him death.</t>
  </si>
  <si>
    <t>A complaint has been filed against the deceased and his panters for attempted theft of conductor as well as for damaging the property of ugvcl.</t>
  </si>
  <si>
    <t>Gunjar</t>
  </si>
  <si>
    <t>Dumaniya Kantibhai Laxmanbhai</t>
  </si>
  <si>
    <t>22.04.2023</t>
  </si>
  <si>
    <t>1345/1.9.23</t>
  </si>
  <si>
    <t>Accident occurred due to negligence of safety rules and illegal work</t>
  </si>
  <si>
    <t>Notice given to police sation,mamlatdar shri,sharpanchshri and village electrician to give information first to office and related line staff of subdivsion.</t>
  </si>
  <si>
    <t>Moraiya</t>
  </si>
  <si>
    <t>Ravibhai Hasmukhbhai Chunara</t>
  </si>
  <si>
    <t>The Victim was passing from Moraiya Sharda Vidhya Mandir towards Changodar and suddenly he thought to break some tree branches for his Goat and He Climbed on a tree to remove tree branches but unknowingly He touched HT Line Conductor of Live 11kv Changodar Ag Feeder on his head and got electroculated and died on the Spot.</t>
  </si>
  <si>
    <t>1365/8.9.23</t>
  </si>
  <si>
    <t>Suggested for tree cutting regularly</t>
  </si>
  <si>
    <t>Tree branches cut</t>
  </si>
  <si>
    <t>MOTIZER</t>
  </si>
  <si>
    <t>ZALA DALPATSINH UDESINH</t>
  </si>
  <si>
    <t xml:space="preserve"> As per information received by village ele. assistant motizer today (i.e. Dt 12.04.23) morning, at 11:30 am approx, The victim working as a hired laboure on voucher for panchayat streetlight works in Motizer village panchayat. Victim had gone to Ravalvas in Motizer village for related street light work or consumers complaint on his own, while working on the LT line pole without removing fuse from the x'mer centre distribution box. While working on said pole by mistake contact with the live conductor of LT line on the said pole and came in contact with live conductor and got electrocuted and fall down on land, immediately taken him to Navjivan Hospital Bayad, where Doctor advice to shift to Ahmedabad for further treatment and moreover, complaine was for street light complain or consumer complain which is not find out because of victim at that time not able to speak and also he was unconscious. As per cross check Choila complaine ceter records no any complaine received from Motizer(Ravalvas) village in last two days. So, in this case UGVCL is not responsible for this non fatal human outsider electrical accident. on date 17.4.2023 Victim Die at hospital during treatment</t>
  </si>
  <si>
    <t>PENIDNG</t>
  </si>
  <si>
    <t>There is no any required for maintenance at accident.Loc.</t>
  </si>
  <si>
    <t>PIPRANA</t>
  </si>
  <si>
    <t>Khant pratapji sayabaji</t>
  </si>
  <si>
    <t>20.04.2023</t>
  </si>
  <si>
    <t>On 20/04/2023 fatal human electrical accident occurred with Khant pratapji sayabaji at 6-00 pm in the farm of Khant Khoyaji Punjaji at Piparana village. On priliminary investigation it was found that there was ag A2 tariff connection of Khant Khoyaji Punjaji. The motor starter which was there to start motor was faulty so  when victim went to start motor for irrigation he got electric shock from the starter and died on spot. This accident occurred at consumer premises so UGVCL not responsible</t>
  </si>
  <si>
    <t>GABAJI NA MUVADA</t>
  </si>
  <si>
    <t xml:space="preserve">SOLANKI VANRAJSINH NATVARSINH </t>
  </si>
  <si>
    <t>26.04.2023</t>
  </si>
  <si>
    <t>AS PER INFORMATION RECEIVED FROM VILLAGE HELPER AT AROUND 10:40 AM,DE AND JE SATHAMBA HAD VISITED THE SITE.IN GABAJI NA MUVADA,AMODARA VILLAGE,VICTIM WAS CLIMBED TO CUT THE LEAVES ON THE TREE, DURING CUTTING OF TREE BRANCHES BY IRON EDGE VICTIM WAS ACCIDENTALLY COMING IN CONTACT WITH 11 KV LINE OF DEROLI AG FDR AND GOT ELECTROCUTED  AND DIED ON SPOT. HIS PARENTS DENIED FOR POST MORTEM. THERE IS NO RESPONSIBILITY OF UGVCL.DETAIL REASON ARE UNDER INVESTIGATION.</t>
  </si>
  <si>
    <t>On date :4.5.2023 whole feeder maintenance carried out &amp; at accident Loc. Tree cutting work completed.</t>
  </si>
  <si>
    <t>MAHADEVGRAM (BAKROL)</t>
  </si>
  <si>
    <t>Shri Bhoi Bhaveshbhai Rameshbhai</t>
  </si>
  <si>
    <t>On 29/4/2023, Bhoi Bhaveshbhai Rameshbhai, Resident Vill adhaliya , Ta. Modasa Dist. Arvalli who was working as a labour in under-construction house of Bhangi Motibhai Ramabhai at village Mahadevgram(Bakrol).while he was removing the side senting plate of new terrace which was built on dt.28.4.23,  with the help of iron rod. 1-ph 3-wire line was passing above the under-construction house of Bhangi Motibhai Ramabhai. Iron rod accidently came in contact with above wire and he got shock and died on the spot. There is no fault on UGVCL side.</t>
  </si>
  <si>
    <t>PVC CABLE PROVIDED</t>
  </si>
  <si>
    <t>CHORIVAD</t>
  </si>
  <si>
    <t>Divyaben Dharmendrabhai Masar</t>
  </si>
  <si>
    <t>03.05.2023</t>
  </si>
  <si>
    <t>Motivadol</t>
  </si>
  <si>
    <t>Rabari Meljibhai Somabhai</t>
  </si>
  <si>
    <t>04.05.2023</t>
  </si>
  <si>
    <t>The reason for non  fatal electrical accident is due to  the victim attempts for suiside  and on dtd 4.5.23 time approx 9:02 pm victim climb on 11 kv transformer and touched to do jumper and got electrocuted. Also there is a tripping at sub station of 11 kv Jadar Jgy from 9:02 to 9:07 pm and then this message received . Then the victim was admitted to civil hospital himmatnagar via 108 ambulance. The cause of the said non fatal human accident is contact with live 11 kv do jumper on the 100 kva transformer situated at vill motivadol . The victim climbed on transformer without permission for  suiside and got electrocuted. There is a tripping on this feeder found on 9:02 pm that proves this incident.</t>
  </si>
  <si>
    <t>DHANDHASAN</t>
  </si>
  <si>
    <t>PANDOR MITHUNBHAI VINODBHAI</t>
  </si>
  <si>
    <t>18.05.2023</t>
  </si>
  <si>
    <t>FATAL ACCIDEND OF OUTSIDER SHRI MITHUNBHAI VINODBHAI PANDOR  AT.VILLAGE :DHANDHASAN ,TA:BHILODA,DIST;ARAVALLI WAS OCCURRED   ON DATED 18.05.2023 TIME APPROX 10:00 AM. VICTIM GOT ELECTRIC SHOCK DUE TO  FAULT IN FAN WIRING.  FLEXIBLE WIRE BREAKED NEAR IRON CLAMP AND TOUCH TO ANGLE AND LEACKAGE CURRENT PASSED ON ANGLE TO G.I. WIRE (VARGANI) IN CONSUMER PRIEMISES AND DIED .</t>
  </si>
  <si>
    <t>Ambavada</t>
  </si>
  <si>
    <t>Pujara Ramnsinh Bhikhusinh</t>
  </si>
  <si>
    <t>28.05.2023</t>
  </si>
  <si>
    <t>Due to cyclone and heavy rainfall on dated:-28.05.2023 in night. A tree fall down on LT line and break live conductor and touch to sitted victim buffalo. Thus victim buffalo got electrocuted death.</t>
  </si>
  <si>
    <t>Fagodiya</t>
  </si>
  <si>
    <t>Shri Sanjaykumar dhulabhai patel emp no 11598</t>
  </si>
  <si>
    <t>30.05.2023</t>
  </si>
  <si>
    <t>S D Patel electrical assistant emp no 11598 was replacing cable for dairy connection in fagodiya village of mathvas jgy feeder . While patel bachubhai nathabhai and patel gansyambhai both where cutting a neem tree for their own purpose, two poles away from the place of working of S D Patel. A thick tree branch fell on lt line which broke two poles including the pole on which s d patel was working. So S D PATEL fell down along with the pole and got injury in his hand and back and referred to a private hospital at modasa and now his health is good</t>
  </si>
  <si>
    <t>PENDING</t>
  </si>
  <si>
    <t>NEW POLE ERRECTED AND STAY PROVIDED</t>
  </si>
  <si>
    <t>Shri Pateliya Sueshbhai Bhurabhai</t>
  </si>
  <si>
    <t>29.05.2023</t>
  </si>
  <si>
    <t>M D PATEL (LM)</t>
  </si>
  <si>
    <t>On dt.28.05.23 due to bad climate and cyclone, a huge hoarding from the terrace of Pratham guest house, char rasta modasa fell on 11kv Modasa urban feeder and 3 HT poles were damaged. On dt.29.05.23 Jay ambe elec. Contractor was instructed to rectify the damaged network and to restore the power. Consequently, gang of 7 labours of jay ambe elec. were working on site to rectify damage network. During conductor stringing and binding the conductor, Pateliya Sureshbhai Bhurabhai by himself climbed on girder pole TC structure of pratham guest house for conductor stringing and binding work and came in induction zone and fell down on ground. He was immediately taken to Sanjeevani hospital for treatment. Detail investigation is under progress</t>
  </si>
  <si>
    <t>Bechraji</t>
  </si>
  <si>
    <t xml:space="preserve">Bhoyabhai Dhanabhai Parmar (Name of Owner of Cow) </t>
  </si>
  <si>
    <t>30/4/2023 Reported On 01/05/2023</t>
  </si>
  <si>
    <t xml:space="preserve"> Fatal Animal (Cow) accident had occurred at village Becharaji  on dated 30.04.2023(06:30 PM Approx) due to LT line Conductor Broken and fell on the fencing and at that time cow was passing near fencing and contact with fencing and got shocked and died on the spot.</t>
  </si>
  <si>
    <t>need to regular mantenance of lt line &amp; protection system should be provide when conductor break</t>
  </si>
  <si>
    <t>victim at fault</t>
  </si>
  <si>
    <t>Kaharnath Society , Motisha Darvaja</t>
  </si>
  <si>
    <t>Patani Hasmukhbhai Punambhai</t>
  </si>
  <si>
    <t>26.05.2023 @ 17:00 Hrs Approx</t>
  </si>
  <si>
    <t>As per statement of eyewitness, The victim after bathing near his house  touched to the steel wire (VARAGANI) which is povided to dry wet clothes  and got electrocuted. The steel wire (VARAGANI) is connected to the angle of the iron roof house in private premises. The  internal wiring of the house is not concealed and joints are open among  which one joint is touched to angle.So The Leakage current  via angle passed to the steel wire (VARAGANI). ELCB/RCCB is not provided at Load side.</t>
  </si>
  <si>
    <t>Varagani was connected to angle of the iron roof house and due to leackage such happned</t>
  </si>
  <si>
    <t>ELCB and RCCB isntallation is required also remove varagani from UGVCL network</t>
  </si>
  <si>
    <t>Zilliyavasana</t>
  </si>
  <si>
    <t>Vankar Govindbhai Kanabhai</t>
  </si>
  <si>
    <t xml:space="preserve">28.05.2023    @19:00hr   (apprx)    </t>
  </si>
  <si>
    <t>As per site situation due to heavy rain, cyclone and lighting stroke LT pole is broken in vankar vaas. Due to this LT conductors was fallen in vankar house in front of victim house. The victim may fell down on live LT conductors which was approx. 10 feet away from broken pole . So, victim may have touched to the live LT conductors which are lying on ground and may got electrocuted.</t>
  </si>
  <si>
    <t>Providing proper size of fuse/mcb in circuit &amp; providng guarding in LT line to prevent accident</t>
  </si>
  <si>
    <t>Pepole were educated keep safe distance from wire</t>
  </si>
  <si>
    <t>Kalodhi</t>
  </si>
  <si>
    <t>Cow of Shri Thakor Amratji Amthaji</t>
  </si>
  <si>
    <t xml:space="preserve">Due to heavy rain with cyclone and lightening stroke on dt:28.05.2023 at 09:00 PM approx , LT pole is broken in Kalodhi Village, Ta:Sarashwati, Dist.Patan. Due to this LT 2-Wire line was fallen on ground. While COW of Shri. Thakor Amratji Amthaji  passing near to the LT line and came in contact with live wire electrodcuted and died. 
</t>
  </si>
  <si>
    <t>LT Pole and line broken due to cyclone</t>
  </si>
  <si>
    <t>Install Pole with quality that withstand wind &amp; Storm</t>
  </si>
  <si>
    <t>Regular maintenance is required  in LT line</t>
  </si>
  <si>
    <t>Kalana</t>
  </si>
  <si>
    <t>Rakeshbhai Sukhabhai Pagi</t>
  </si>
  <si>
    <t>07.05.2023</t>
  </si>
  <si>
    <t>Victim was doing mandap decoration at open ground near Cremetery at Kalana Village. 11 KV Makhiyav JGY pass through the same primises. Victim had held metal pipe which came in contact with live wire of 11 KV Makhiyav he got electrocuted and died.</t>
  </si>
  <si>
    <t>Distance Of Conductor With Ground Was Appropriate.</t>
  </si>
  <si>
    <t>Vinubhai Rumalbhai Charel</t>
  </si>
  <si>
    <t>K D Solanki, LI</t>
  </si>
  <si>
    <t>After rectification of damage HT pole at Noor Mohammad society tap line. To reconnect tap line supervisor Shri K D Solanki LI has disconnected wrong switch near prant office dholka instead of Noor mohammad society. Victim climbed on pole and got electric shock.</t>
  </si>
  <si>
    <t>straff instructed to do earthing while work.</t>
  </si>
  <si>
    <t>Koth</t>
  </si>
  <si>
    <t>Sankar Mukadambhai Ludharbhai</t>
  </si>
  <si>
    <t>Victim was doing mandap repairing work at open ground opposite petrol pump at Village Koth. 11 KV Motiboru JGY pass through the same premises. Victim had held metal ladder which came in contact with live wire of 11 KV Motiboru Jgy he got electrocuted and died.</t>
  </si>
  <si>
    <t>Earthing Rectified</t>
  </si>
  <si>
    <t>Nagarpura</t>
  </si>
  <si>
    <t>Shrimali Nareshkumar Ramjibhai Electrical Assistant and Chetankumar Narayanbhai Apprentice Tranee</t>
  </si>
  <si>
    <t>Shrimali Nareshkumar Ramjibhai EA</t>
  </si>
  <si>
    <t xml:space="preserve">On dated:-1-5-2023  at about 5-30 pm ,Both the Victim were climbed on second and next 8 Mtr PSC pole from transformer for restringing of top conductor of 3 phase 4 wire existing LT Line  loose conductor , They were not taken line clear permit of 11 KV Nilkanth Ag feeder which is crossed to this LT line span . So that while Shrimali Chetankumar  Narayan bhai –Apprentice Trainee removed top conductor  LT shackle binding from  second  pole  and take stringing of LT conductor  by hand , The LT conductor touched the live 11 kv Nilkanth Ag feeder , Both victims found electric shock and fallen down to earth  . Shri NR Shrimali EA(Victim)   had inform to Shri CN Shrimali APP(victim) s  brother  and 108 Ambulance about this incident . NR Shrimali EA(Victim)   and Kiranbhai (CN Shrimali APP(victim))    and Farmer shifted    CN Shrimali APP(victim)   to 108 ambulance and  admitted to SHUBH ICU Aroma Circle Palanpur  for Primary treatment and Then After shifted to to Ahmedabad Narayani Hospital for Further treatment Medical treatment </t>
  </si>
  <si>
    <t xml:space="preserve">breaking the Central electricity authority (measures relating to safety and electric supply ) Regulations 2010 /  14 &amp; 21 </t>
  </si>
  <si>
    <t>before starting work shut off the power of Transformer &amp; use safety gadgets.</t>
  </si>
  <si>
    <t>suspension letter to shrimali naresh ramjjibhai-UGVCL/PLD-2/23/ date5-5-2023</t>
  </si>
  <si>
    <t>BANDHWAD</t>
  </si>
  <si>
    <t>THAKOR VALABHAI SADABHAI   AGE 40 YEARS</t>
  </si>
  <si>
    <t>17.05.2023</t>
  </si>
  <si>
    <t xml:space="preserve"> A FATAL HUMAN ELECTRICAL ACCIDENT OCCURRED ON DT 17/05/2023 AT BANDHVAD VILLAGE THUMDA VISTAR ABOUT 6:00 PM TO OUTSIDER THAKOR VALABHAI SADABHAI APPROX 40 YEARS OLD UNDER RADHANPUR 2 SDN THE ACCIDENT OCCURRED TO VICTIM WHILE HE WAS TOUCHING THE MOTOR,MOTOR TERMINAL INSULATION DAMAGED AND WIRE IS TOUCH TO MOTOR BODY SO CURRENT IS PASSED THROUGH THE MOTOR BODY TO VICTIM GOT SHOCKED SO VICTIM WAS ADMITTED TO REFERAL HOSPITAL RADHANPUR FOR TREATMENT WHERE DOCTOR DECLARED HIM DIED.</t>
  </si>
  <si>
    <t xml:space="preserve">breaking the Central electricity authority (measures relating to safety and electric supply ) Regulations 2010 / 21 (1) </t>
  </si>
  <si>
    <t xml:space="preserve">aware consumer to use ELCB </t>
  </si>
  <si>
    <t>Laxmipura</t>
  </si>
  <si>
    <t>KARNAVAT KISMATKUMAR KANTILAL</t>
  </si>
  <si>
    <t>FH-MECANICAL</t>
  </si>
  <si>
    <t xml:space="preserve">Dept </t>
  </si>
  <si>
    <t>20.05.23 Time:18.00 Aprox</t>
  </si>
  <si>
    <t>D.K.PATEL-ALM</t>
  </si>
  <si>
    <t>cause of death is hemmorrhage shock due to head injury.</t>
  </si>
  <si>
    <t>Chargrsheet issued to supervisor-UGVCL/PLN-1/EST/DKP-2540/1.7.23</t>
  </si>
  <si>
    <t>Mumanvas</t>
  </si>
  <si>
    <t>Rabari Naregabhai Lakhabhai</t>
  </si>
  <si>
    <t>On Dt. 23.05.2023 11 KV Mumanvas AG feeder, near the pole no 64/98 of transformer and pole no 64/99 of ht pole one lemon tree is situated. The tree cutting of above location was done 19.05.2023. but due to wind one approx. 3 feet branch broken from the tree and fallen on the above span 11 kv mumanvas ag feeder. due to thst fault occured on the line and one conductor of ht line broken and fall on one cow and baby buffellow which are bind below the HT line of 11 KV mumanvas Ag feeder &amp; both died due to electric chock. there are sparking marks found on the stomach of cow and fallen conductor. also there are sparking and burnt symbol on the tree branch fallen on the HT line.</t>
  </si>
  <si>
    <t xml:space="preserve">breaking the Central electricity authority (measures relating to safety and electric supply ) Regulations2023/ 66 (3) </t>
  </si>
  <si>
    <t xml:space="preserve">At accident spot the tree cutting work done. Also in all span of lt wire conductor stringing work done and all conductor properly tighting with lt shackle insulator. </t>
  </si>
  <si>
    <t>Kodram</t>
  </si>
  <si>
    <t>Chamar Muliben Jivanbhai</t>
  </si>
  <si>
    <t>on dated 29-5-2023 at 10.am , victim come with contact of metal centering wire touched with broken and fallen live LT conductors due to extremely heavy cyclone and rain on last night</t>
  </si>
  <si>
    <t xml:space="preserve">inform consumer's not to touch any electrical wire </t>
  </si>
  <si>
    <t>DHANERA</t>
  </si>
  <si>
    <t>SMT. PINTUBEN KIKSINH BAROT</t>
  </si>
  <si>
    <t>30.5.2023</t>
  </si>
  <si>
    <t> As per eye witness victim was drying cloth on Wire(valgani) tie up with angle of house and the ceiling fan is shorted with the hook fitted in floor of terrace and  leakage pass through whole roof covered by tile(vilayati naliya) supported with iron angles no insulated rubber between iron bar and hook of fan so leakage pass in house and she is injured due to shock.</t>
  </si>
  <si>
    <t>Sisodara(Adapur)</t>
  </si>
  <si>
    <t>Tarbada Laxmanbhai Fulabhai</t>
  </si>
  <si>
    <t>FATAL ANIMAL ACCIDENT OCCURRED TO BUFFALO OF TARBADA LAXMANBHAI FULABHAI AT SISODARA(ADAPUR) VILLAGE,TA - MEGHRAJ, DIST-ARVALLI DURING 12:30 AM. AS PER INFORMATION GETTING BY OWNER. THE ANIMAL FATAL ELECTRICAL ACCIDENT OCCURRED TO BUFFALO. BUFFALO TIED NEAR THE HOUSE ON OPEN LAND WHERE AG LT LINE PASSING OVERHEAD. AT NIGHT AROUND 12:30 AM ABOVE AG LT CONDUCTOR BROKEN DUE TO WIND FLOW TREE BRANCHES OF TAMARIND CONTACT WITH CONDUCTORS AND SPARK OCCURED AND BROKEN CONDUCTOR FALLEN ON BUFFALO UNDER THAT AG LT LINE. SO BUFFALO GOT ELECTROCUTED AND AT THAT TIME BUFFALO DIED ON THE SPOT.</t>
  </si>
  <si>
    <t>MAINTANANCE DONE</t>
  </si>
  <si>
    <t>KHALIKPUR</t>
  </si>
  <si>
    <t>BARIYA JAYDIPAJI JUJARAJI</t>
  </si>
  <si>
    <t xml:space="preserve">As Per information received from village Helper at around 05:00 PM, DE sathamba had visited the site. In khalikpur village there was 2w JGY LT LINE PASSES nearby house of owner, on which due to falling of heavy tree branches, Lt pole broken and bywhich conductor fallen on the buffalo tied nearby Lt line and has got electrocuted and died.                                                                                                </t>
  </si>
  <si>
    <t>Accident occurred in cyclone condition due to fallen of tree on Lt line &amp; Conductor broken So at same tree cutting had been done &amp; conductor joint &amp; restringing work completed on same day.</t>
  </si>
  <si>
    <t>PAROYA</t>
  </si>
  <si>
    <t>Rabari Nagjibhai Kalabhai</t>
  </si>
  <si>
    <t>The service line with G.I of consumer Rabari Ramabhai Mahadevbhai was laid from the LT pole to the consumer meter via roof of the house same has been hanged at the hook on the top of the roof.The same service wire has joint which touches to the G.I wire and hence the leakage current flow to the whole roof due to rainy season. Another Iron wire hanged between same roof and the shed.The buffalo was tied with Iron chain to the Iron pole of same shed. So current may flow from the roof to the Iron wire and then to the Iron pole of the shed so buffalo was electrocuted unfortunately died on the spot.Further investigation is under process.      </t>
  </si>
  <si>
    <t>Regularly maintenace done sucg type accident to be avoided</t>
  </si>
  <si>
    <t>BUDHARASAN</t>
  </si>
  <si>
    <t>PANDAV SAJJANBEN  RUPSIBHAI</t>
  </si>
  <si>
    <t>15-06-2023</t>
  </si>
  <si>
    <t>FATAL ACCIDENT OF PANDAV SAJJANBEN RUPSIBHAI'S BUFFALO AT:-VILLAGE:BUDHARASAN,TA:BHILODA,DIST:ARAVALLI WAS OCCURRED ON DATED 15.06.2023 TIME APPROX:-06:30 PM.BUFFALO GOT ELECTRIC SHOCK.AS PER SITE VISIT SERVICE WIRE OF PANDAV ASHVINBHAI RUPSUBHAI,CON:-29538/20066/7, PASSED NEAR NAKED TELEPHONE IRON POLE DUE TO HEAVY WIND SERVICE WIRE RUBBED WITH TREE AND TELEPHONE IRON POLE SERVICE WIRE INSULATION BREAK AND METAL PART OF WIRE TOUCH WITH TELEPHONE IRON POLE WHERE BUFFALO WAS TIED WITH METAL CHAIN  TO POLE.SO BUFFALO GOT ELECRIC SHOCK AND DIED.</t>
  </si>
  <si>
    <t>SERVICE WIRE REPLACED</t>
  </si>
  <si>
    <t>JANALI</t>
  </si>
  <si>
    <t>KHARADI RANJITBHAI AMBALAL</t>
  </si>
  <si>
    <t>17-06-2023</t>
  </si>
  <si>
    <t>FATAL ACCIDENT OF OUTSIDER SHRI KHRADI RANJITBHAI AMBALAL AT VILLAGE:-JANALI,TA:-BHILODA,DIST:-ARAVALLI WAS OCCURED ON DATED:-17.06.2023 TIME APPROX:-07:00 AM.VICTIM GOT ELECTRIC SHOCK DUE TO OPEN WIRING IN VICTIM HOUSE,WIRES ARE TIED WITH METAL FRAME(JALI) AND DOOR, WHERE FLEXIBLE WIRE BREAKED AND CURRENT PASSED THROUGH METAL DOOR WHEN VICTIM TOUCH METAL DOOR TO OPEN AND GOT ELECTRIC SHOCK AND DIED.</t>
  </si>
  <si>
    <t>Nani vadol</t>
  </si>
  <si>
    <t xml:space="preserve">Kachavasa komalben virendrasinh </t>
  </si>
  <si>
    <t>18-06-2023</t>
  </si>
  <si>
    <t>A Fatal Human accident of outsider Shree Kachavasa komalben virendrasinh at:-nanivadol,ta:idar,dist: sabarkantha was occured on dated 18.06.2023 time: approximately 11:30 am.victim got electric shock due to at Village:Nanivadol there is a one temple which is situated besides the house of victim the temple electrified through private 2- core cable approx 40 MTR from the house of barot manibhai damodarbhai's house .this house get the 1 single phase RGPR connection existing in name of barot manibhai damodarbhai from the this meter terminal box outgoing side one 2 core cable feeding power to temple of khodiyar mataji temple the temple which gets power through cable is laying on iron roof of godown in between this cable one of the neem tree branch fallen during cyclone hence the insulation of this cable get brocken and hence phase wire touching to iron roof .the cloth clitting iron wire tilted with this iron roof during time about 11:30am victim went to hang the wet cloths and get electrocuted.</t>
  </si>
  <si>
    <t>JITPUR</t>
  </si>
  <si>
    <t>BHARVAD MASURBHAI LAKHABHAI (COW)</t>
  </si>
  <si>
    <t>17.6.2023 arround 1:00 pm owner of cow came with his cows for grassing to cows in open farms of other farmers,  where as per information of local farmers, ON DATE 16.06.2023 might be due to heavy wind and rain, a bigger size whole mango tree fallen on nearby passing Ag feeder 3wire LT line and so all 3 wire snapping and fallen on land where 1 Cow came for grassing and came in contact with live LT wire and got shock and died on spot.</t>
  </si>
  <si>
    <t>Due to accident occurred in pvt.st.light having pvt. still pole of police line, therefore on same day faulty internal wiring of st.light had been diconnected after meter.</t>
  </si>
  <si>
    <t>DHANSURA</t>
  </si>
  <si>
    <t xml:space="preserve"> OWNER MUKESHBHAI MAHADEVBHAI RABARI (cow)</t>
  </si>
  <si>
    <t xml:space="preserve">ON DT 17/06/2023 AS PER MESSAGE FROM LOCAL RESIDENTS AROUND 3:30 PM, ONE COW GETS SHOCKED AND DIED AT TRANFORMER CENTRE NEARBY PARAM COMPLEX, DHANSURA, WHILE DOING SITE INSPECTION, IT WAS FOUND THAT ONE EQUIPMENT OF NEARBY CONSUMER WITH CONSUMER NO 23901028382 GET SHORT CIRCUITED AND DUE TO THAT CURRENT CAME IN NEUTRAL TO TC TO EARTHIG OF TRANFORMER CENTRE AND FROM THAT CURRENT CAME IN FENCING AND NEARBY WATER LOGGING, COW GETS IN CONTACT WITH FENCING WATER LOGGNG AND GETS SHOCK AND DIED ON SPOT. </t>
  </si>
  <si>
    <t>Accidcent occurred due to leakage currrent of NRGP Consumers faulty internal wiring therefore on same day fault found &amp; faulty consumer connection had been disconnected .</t>
  </si>
  <si>
    <t>AMBALIYARA</t>
  </si>
  <si>
    <t>Parmar Dipakkumar Lalaji (14 yrs old)</t>
  </si>
  <si>
    <t>As per information received from village helper Ambaliyara , IC DE Choila sdn has visited accident location today 18.06.23 , 6.00 pm. As per information from local public, victim is residing outside colony and came in Police Quarter Colony Ambaliyara for any reason or playing and somehow he was reached to nearby Police Quarter own Private Steel Street light Pole, at such location private street light wiring with underground cable &amp;amp;amp; distribution box of street light pole is open and iron wire for cloth binded to this pole and due to internal street light wiring problem, power came in street light pole and through that power flow in iron wire &amp;amp;amp; victim was touched to said iron wire and got shocked and victim died on the spot though victim taken to CHC Jitpur by 108 but doctor declared death. PM report and police panchnama awaited.
Remarks…Main Distribution Box of Street light after UGVCL 3-Phase Meter made OFF by consumer for safety purpose.</t>
  </si>
  <si>
    <t>At Accident Loc. Fallen heavy tree had been removed on next day &amp; damaged pole rectified &amp;also Lt re stringing work completed on 11.06.23</t>
  </si>
  <si>
    <t>HATHIYA</t>
  </si>
  <si>
    <t>BODAT JIVABHAI ALKHAJI</t>
  </si>
  <si>
    <t>20-06-2023</t>
  </si>
  <si>
    <t>ACCIDENT OCCURED ON DATE 20.06.2023 TIME APPROX 4:00 PM.TREE BRANCH FALLEN ON THE DEAD SPAN OF SINGLE WIRE LT LINE. CONDUCTOR WAS BROKEN AND FALLS ON THE GROUND.THE BROKEN CONDUCTOR CAME  IN CONTACT WITH LIVE WIRE AND VICTIM WAS CAME IN CONTACT WITH BROKEN WIRE GOT SHOCK AND DIED.</t>
  </si>
  <si>
    <t>DEAD SPAN REMOVE</t>
  </si>
  <si>
    <t>DOCUMENT PENDING</t>
  </si>
  <si>
    <t>BODAT DILIPBHAI SURJIBHAI</t>
  </si>
  <si>
    <t>21-06-2023</t>
  </si>
  <si>
    <t>A FATAL ANIMAL ACCIDENT OF BODAT DILIPBHAI SURJIBHAI BUFFALO AT: HATHIYA,TA:BHILODA,DIST:ARAVALLI, WAS OCCURRED ON DATED 21.06.2023 TIME APPROX. 4:00 PM BUFFALO GOT ELECTRIC SHOCK DUE TO LEAKAGE CURRENT PASSED  IN  TRANFORMER (FEEDER JESINGPUR AG)NEUTRAL EARTING WIRE,BUFFALO WHILE PASSING NEARBY TRANSFORMER STRUCTURE AND CAME IN TO CONTACT WITH NEUTRAL EARTH WIRE AND GOT SHOCK &amp; DIED.</t>
  </si>
  <si>
    <t>NEW EARTHING PROVIDE ON X' MER CENTRE</t>
  </si>
  <si>
    <t>KANTALU (KHANPUR)</t>
  </si>
  <si>
    <t>ROT KANUBHAI AMARABHAI</t>
  </si>
  <si>
    <t>26-6-2023</t>
  </si>
  <si>
    <t>FATAL ANIMAL ACCIDENT OCCURRED TO BUFFALO(MALE) OF ROT KANUBHAI AMARABHAI AT- KANTALU(KHANPUR)  VILLAGE ,TA -MEGHRAJ,DIST-ARVALLI DURING 01:30 PM. AS PER INFORMATION GETTING BY OWNER. THE ANIMAL FATAL ELECTRICAL ACCIDENT OCCURRED TO BUFFALO.  BAFFALO WALK AROUND NEAR JGY TRANSFORMER STRUCTURE AT THAT TIME ANY OTHER REASON BAFFALO TOUCHED TRANSFORMER  STAY WIRE AND STAY WIRE TOUCHING WITH TRANSFORMER'S EARTHING WIRE. FROM EARTHING WIRE DUE TO RAINY ATMOSPHERE ACCIDENTLY  LEAKAGE CURRENT OCCURE THAT CURRENT FLOW THAT TOUCH STAY WIRE AND BAFFALO TOUCHED THAT STAY WIRE . SO BUFFALO GOT ELECTROCUTED  AND AT THAT TIME BUFFALO  DIED ON THE SPOT.</t>
  </si>
  <si>
    <t>NEW STAY WIRE PROVIDED AND LEAKAGE FAULT RECTIFIED</t>
  </si>
  <si>
    <t>Talod</t>
  </si>
  <si>
    <t>Makvana Hirsinh Babusinh (Owner)</t>
  </si>
  <si>
    <t>28-6-2023</t>
  </si>
  <si>
    <t xml:space="preserve"> On Date 28/6/2023, time approx 12:15 pm , 11KV Mahakali Urban feeder, transformer center of Kabir tekri area which 1-ph, 2-wire LT line passing through antimdham. (crematorium) compound, where one LT live wire was broken &amp; falled on ground, while buffalo came near to this broken conductor, got electrocuted &amp; died on the spot at a time, PM report and police panchnama awaited.</t>
  </si>
  <si>
    <t>On date:28.06.2023,At accident Loc. Broken LT wires had been jointed &amp; Re stringing done .</t>
  </si>
  <si>
    <t>Kada</t>
  </si>
  <si>
    <t>Thakor Pravinji Ratnaji</t>
  </si>
  <si>
    <t>5.6.2023</t>
  </si>
  <si>
    <t xml:space="preserve">As on Dtd.5.6.2023,at 7.00 AM ,at Farm &amp; AG connection Of Patel Chhaganbhai Hargovandas village-kada ta-Visnagar a buffalo of Thakor Pravinji Ratnaji (cofarmer of Patel Chhaganbhai Hargovandas) tide near to Transformer center of AG connection of Patel Chhaganbhai Hargovandas Cons.no-21226/01547/6  got electrocuted and died.At 7.00 AM on dtd 5.6.2023 three phase power supply started at 7.00 AM of Ghaghret Ag fdr eminating from 66 kv Kada ss.An automatic starter of Ag connection has started and motor of AG tubewell was staretd,and due to fault in motor/Cable of Ag Tubewell, leakage current flowed on earthing of transformer center.A buffalo of Thakor Pravinji Ratnaji was tide near to Transformer center got electrocuted and died.The detail investigation is under progress. </t>
  </si>
  <si>
    <t>Return power from motor to transformer through earthing came in contact with Animal</t>
  </si>
  <si>
    <t>Proper Earthing should be provided for TC center</t>
  </si>
  <si>
    <t>Regular maintenance is to be carried out for earthing</t>
  </si>
  <si>
    <t>Galodara</t>
  </si>
  <si>
    <t>1 Buffalo Of Thakor Zhilaji Kalaji</t>
  </si>
  <si>
    <t>Due to heavy wind, branch of neem tree fall on LT line conductor, due to this impact LT conductor broken and live conductor fall on the buffalo which was tied near the pole. The buffalo got  electrocuted and  died on the spot.</t>
  </si>
  <si>
    <t xml:space="preserve">need to regular mantenance of lt line &amp; protection system should be provide,  and trimming of  tree branches require </t>
  </si>
  <si>
    <t>tree cutting maintenance  work completed,,distribution box proper new fuse replace</t>
  </si>
  <si>
    <t>Thalota</t>
  </si>
  <si>
    <t>Vaghari Anilbhai Rameshbhai</t>
  </si>
  <si>
    <t>14.06.2023 AT: 6.30PM</t>
  </si>
  <si>
    <t xml:space="preserve">    At the time of accident, found leakage current in party premises due to faulty supply wiring insulation of celling fan fitting on iron angle at victim home premise. Check meter,service line found good condition. After meter there is no ELCB or MCB fitting in home wiring. Faulty fan supply wiring is open flexible wire.Near fan hook the flexible wire insulation is found damaged and touch the open shed angle. When switch ON the fan the leakage current pass support iron parts of the open shed. Two iron support pole in open shed and iron wire binding between two pole. The victim toucth the iron wire and victim got electric shock. Victim was taken to hospital visnagar, at he was declared dead. </t>
  </si>
  <si>
    <t>Due to Varagani installed with shed and leackage current from Fan installed at party premises</t>
  </si>
  <si>
    <t>Kungher</t>
  </si>
  <si>
    <t>Thakor Chiragji Chenaji</t>
  </si>
  <si>
    <t>14.06.2023 @ 08:20 PM Approx.</t>
  </si>
  <si>
    <t>As per information received from Divyabhasker Newspaper on Dt:17.06.2023. The site is visited and as per statement of eye witness the victim Thakor Chiragji Chenaji was doing colour work on newly constructed Shed during night time. The victim was trying to fix halojen and some how he got electrocuted and then transffered to Private Hospital  where he is declared dead.</t>
  </si>
  <si>
    <t>Nugar</t>
  </si>
  <si>
    <t>Rabari Sanjaybhai Raymalbhai</t>
  </si>
  <si>
    <t>17.06.2023          at 9:30 hrs.</t>
  </si>
  <si>
    <t>Internal Damage and leackage found in Padestal Fan current flow through TC earthing</t>
  </si>
  <si>
    <t>Boriyavi</t>
  </si>
  <si>
    <t>Bharatbhai Chandubhai Raval</t>
  </si>
  <si>
    <t>15.06.2023</t>
  </si>
  <si>
    <t>On site inspection the cut was found on consumer’s twin core service cable. It is possible that while tree cutting, victim accidentally cut the twin core service cable with any sharpen object and got electrocuted. During site inspection no any leakage current found on site and recent tree cutting is observed, also the service cable is perfectly tight with GI wire and using egg-reel, hence it might be possible that during a tree cutting, victim accidentally cut the service cable and got electrocuted.</t>
  </si>
  <si>
    <t xml:space="preserve">Victim himself attempted tree cutting and touched insulation of phase wire </t>
  </si>
  <si>
    <t>People should not do tree cutting by themselves</t>
  </si>
  <si>
    <t>People were educated to keep safe distnace from UGVCL network</t>
  </si>
  <si>
    <t>Vijapur</t>
  </si>
  <si>
    <t>Thakor Jilaji Lalaji</t>
  </si>
  <si>
    <t>21.06.2023</t>
  </si>
  <si>
    <t xml:space="preserve">.  As per eye witness victim has come and vehicle(dumper) park under 11 kv ht line. Vehicle (dumper) and hydrolik started than after victim down from vehicle (dumper) for dumper hydrolic check. And than victim touch left side dumper body for checking hydrolic. Hydrolic up and touched with 11 kv ht line at that time victim touch to vehicle(dumper) body to ground earth got electrocuted. The details cause of death is under investigation and will be decided after receiving pm report. </t>
  </si>
  <si>
    <t>Vertical clearance should be maintained 6.5 mtr from land</t>
  </si>
  <si>
    <t xml:space="preserve">People Should Avoid Park Vehicle Under Ht Line &amp; Vertical Distance Between Ground &amp; Ht Line Shall Be Maintained More Than 6.5 Meter To Avoid Accident . </t>
  </si>
  <si>
    <t xml:space="preserve">Notice Issued To All Sand Stockist To Maintan Height Of More Than 6.5 Meter Below Ht Line When Ground Clearance Reduce By Dumping Sand Below Line . </t>
  </si>
  <si>
    <t>Not liable by efforts</t>
  </si>
  <si>
    <t>Vansol</t>
  </si>
  <si>
    <t>Senma Prakashbhai Ambalal</t>
  </si>
  <si>
    <t>CONTRACTOR'S WORKER</t>
  </si>
  <si>
    <t>A  non fatal human electrical accident occurred to shri senma prakashbhai ambalal, TC Carting Contractor's Worker at village-vansol, Ta-Kadi, Dist-Mehsana, A  program given to Replace  two nos of fail transformer on 11kv Vansol Ag feeder. First  location's TC Replaced by contractor worker  after removing HT Line DO fuses by Electrical Assistant. After Replacement of first Fail Transformer, contractor worker shift to other Live Location to  replace second fail TC  Without informing to UGVCL Electrical Assistant and during replacement  work victim came in touch with live conductor and got electrical shocked and felt down and victim hospitalized.</t>
  </si>
  <si>
    <t>Work carreied out without safety tools, without earthing and without verification of power supply condition</t>
  </si>
  <si>
    <t>People should ensure all the line clear permit and necessary formalities to be completed before comissioning of work</t>
  </si>
  <si>
    <t>Verify the feeder name and LC detail before starting work on it</t>
  </si>
  <si>
    <t>Rajpura</t>
  </si>
  <si>
    <t>Sitaramdas Vithaldas Sadhu</t>
  </si>
  <si>
    <t>25.06.2023 @11:00 PM Approx.</t>
  </si>
  <si>
    <t>As per Eye witness statement &amp; site visit, vicitm was work as Bore operator at Rajpura &amp; on Date of accident he was working at connection Namely Sarpanch Gram Panchayat Rajpura having consumer No:28876/00001/1 of GP WW's meter Room. During Reparing Work in said connection's load side control panal wiring. He may not open cut out of kitkat fuse of this connection &amp; accidenty came in contact with live wire and got electrocuted. Hence died on the spot. PM Report awaited..</t>
  </si>
  <si>
    <t>Dhamatvan</t>
  </si>
  <si>
    <t>Pradip Nandu Kharvad</t>
  </si>
  <si>
    <t>O</t>
  </si>
  <si>
    <t>NOTICE ISSUED FOR ILLEGAL CONSTRUCTION BY LETTER NO. 1078 AND 1079 DTD 09.06.2023</t>
  </si>
  <si>
    <t>Ganph</t>
  </si>
  <si>
    <t>Ishwarbhai Ajubhai Khant</t>
  </si>
  <si>
    <t>Cow is passing below HT line of Umargadh JGY. Suddenly due to heavt wind, conductor has broken and fell down on cow. Cow came in live wire vontact got elecuted and died.</t>
  </si>
  <si>
    <t>Viratalavadi</t>
  </si>
  <si>
    <t>Shri S.G.Parmar</t>
  </si>
  <si>
    <t>Himself, LM</t>
  </si>
  <si>
    <t>Shri S G Parmar was working on Viratalavadi Agfeeder for pole erection work due to cyclone. During stringing of wire from tapping pole where line jumpur were cut and main line is ON. Mr. Parmar is climbed on pin pole&amp; try to put conductor on pin but due to ubbalance of 22 KV V cross arm of that pole,at tapping pole one wire is came in contact a live wire &amp; electrucation done to Mr.Parmar &amp; fallen down from pole. Hence Non fatal electrical accident occurred. Viratalavadi Ag feeder is ON in 3 ph power supply. Power supply time was 12:30 to 20:00.</t>
  </si>
  <si>
    <t>1668/21.11.23</t>
  </si>
  <si>
    <t>work should be done as per CEI regulation 21 of 2023</t>
  </si>
  <si>
    <t xml:space="preserve">  New cotted jumper provided on existing  shekle pole and also Maintain safe  Distance between  tapping &amp; existing overhead line. Done safety meeting with staff and guide them to use all safety articles and work properly on line. </t>
  </si>
  <si>
    <t>Palodiya</t>
  </si>
  <si>
    <t>Nareshbhai Vaghjibhai Patel Labour of contractor</t>
  </si>
  <si>
    <t>Not Required</t>
  </si>
  <si>
    <t>Randheja</t>
  </si>
  <si>
    <t>Bhalaji Melaji Thakor ALM emp no 6463</t>
  </si>
  <si>
    <t xml:space="preserve"> in Line staff meeting line staff informed to take care during climbing on tree for tree cutting work</t>
  </si>
  <si>
    <t>Samadra</t>
  </si>
  <si>
    <t>Kanubhai Bhikhabhai Rabari</t>
  </si>
  <si>
    <t>Today on date 13.06.23 around 15.30, the owner &amp; his nephew are returning with Cows &amp; Buffaloes to their house. Due to high wind, the conductor of 11 KV Sarsa ag broken and came into live contact with the cow, passing by. And cow got electrocuted. Further process going on.</t>
  </si>
  <si>
    <t>19.12.23</t>
  </si>
  <si>
    <t>PERIODICALLY MAINTENANCE REQUIRED</t>
  </si>
  <si>
    <t>RECTICATION CARRIED OUT SAME DAY ALSO MAINTANCE CARRIED OUT OF SAMDARA AG</t>
  </si>
  <si>
    <t>NEW CONDUCTOR STRINGING DONE</t>
  </si>
  <si>
    <t>Harsoli</t>
  </si>
  <si>
    <t>No Owner</t>
  </si>
  <si>
    <t>Due to heavy wind metal roof from house terrace fall on nearby LT line and one no LT pole broken. Live LT line fall on ground and buffalo came in contact with live LT wire and died.</t>
  </si>
  <si>
    <t>New pole erected at location of accident and stringing done on lt cable with new lt shackes. Also Ask consumer to fix roof properly, so consumer fixed roof properly with concrete and also put heavy bricks on the roof so that roof can not fall again.</t>
  </si>
  <si>
    <t>Bhoyan Rathod</t>
  </si>
  <si>
    <t>Rabari Vishalbhai Nagjibhai</t>
  </si>
  <si>
    <t>During Rain,Leakage Lt power reflected on Tc earthing.due to wet land leakage power came upto matal part of tc fencing foundation.a cow were passing near to tc fencing got electrocuted.</t>
  </si>
  <si>
    <t>Mundhwa Dharmeshbhai Popatbhai</t>
  </si>
  <si>
    <t>While returning from the trought( Awado)afterdrinking water the Cow . A cow is passing near the LT pole of Khatki wada Tc of Line of 11kv city 1 Urban Feeder. Due to heavy wind LT Jumper open and touch LT pole(girder pole) so current flow to ground where water logged due to rain and Cow pass through that water nearby pole and got electrocuted. Fell down on ground and died.</t>
  </si>
  <si>
    <t>COATED YARD JAMPARING WORK DONE.</t>
  </si>
  <si>
    <t>Pareshkumar Kantibhai Patel emp no 16207, EA</t>
  </si>
  <si>
    <t xml:space="preserve">New two nos pole erected at location with providing new lt shackle bolt and stringing done on all three span. Also done safety meeting with all technical staff and guide them to use all safety articles and work properly on line, check all situation before climbing on the pole. </t>
  </si>
  <si>
    <t>Bhoi Vadodara - Amaraji na muvada</t>
  </si>
  <si>
    <t>Kanubhai Punabhai Bhoi</t>
  </si>
  <si>
    <t>Due to heavy wind LT shackle bolt broken and conductor lay on 2.5 Angle, LT power supply passing through wire came in contact with 2.5 M S Angle fixed on pole and passes through G I wire of earthing. Due to rain pole and land surrounding the pole was wet hence buffalo when passing nearby pole came in contact with pole got electrocuted and died.</t>
  </si>
  <si>
    <t>1381/8.9.23</t>
  </si>
  <si>
    <t>work should be done as per CEI regulation 14,37,&amp; 43 of2023</t>
  </si>
  <si>
    <t xml:space="preserve">New LT shackle provided on pole and stringing done on all span and tighting the conductor properly with shackle so that in future this kind of accident not occur. </t>
  </si>
  <si>
    <t xml:space="preserve">Mahij </t>
  </si>
  <si>
    <t xml:space="preserve">Smithbhai  Mahesh Bhai Rabari. </t>
  </si>
  <si>
    <t>Kolwada</t>
  </si>
  <si>
    <t>Dilipsinh Balvantsinh Naruka</t>
  </si>
  <si>
    <t>Due to Lekage Current on Neutral Earthing Wire due to deteriorated G I earthing wire which is Touching with broken Stay Wire so when Buffalo came in Contact with Stay Wire during grazing got electrocuted and died.</t>
  </si>
  <si>
    <t>1671/21.11.23</t>
  </si>
  <si>
    <t>work should be done as per CEI regulation 50 of 2023</t>
  </si>
  <si>
    <t xml:space="preserve">new earthing done on transformer centre  and broken stay wire removed by dismentling stay </t>
  </si>
  <si>
    <t>Bakrol Bujrang</t>
  </si>
  <si>
    <t xml:space="preserve">Ramprasad Ramratan Gaud </t>
  </si>
  <si>
    <t>As per eye witness statement on date 20.06.2023 ,Tailer driver &amp; co-driver Shri Ramprasad Ramratan Gaud was present for work of transferring big iron vessel through Bakrol-Dhamatvan road. While transfering, they came near Karmbhumi estate`s gate. At Karmbhumi estate`s gate, 2 nos of HT line is corssing throgh road (11 Kv Bakrol Ag &amp; 11 Kv Swarnim Ind.) As per primary investigation, it is found that while crossing, road-cross 11 Kv Bakrol Ag feeder near Karmbhumi Ind. estate big iron vessel touch 11 Kv Bakrol Ag`s HT line and somehow co-driver shri Ramprasad Ramratan Gaud came in contact with a big iron vessel and got electrocuted and become dead on the spot.</t>
  </si>
  <si>
    <t>DISTANCE  SHOULD BE MAINTAIN AS PER REG 14 AND 60</t>
  </si>
  <si>
    <t>10 MTR PSC POLE ERECTED AT BOTH SIDE OF ROAD TO MAINTAIN THE DISTANCE IN BOTH FEEDER</t>
  </si>
  <si>
    <t>ON DATED 11.07.2023 TO RAISE HIEGHT 10MTR POLE WILL BE ERECTED</t>
  </si>
  <si>
    <t>Sadra</t>
  </si>
  <si>
    <t xml:space="preserve">1)Sunilbhai Govindbhai Dantani Sadra Age-30Year
2)Rahulbhai Govindbhai Dantani, Sadra, Age 25year 
</t>
  </si>
  <si>
    <t>As  Per Eye Witness Statement On Dt 20.06.2023 , Victims are on the terrace of temple for  Flag hosting ,  while hosting flag  Both victims Cames in direct contect with live phase Of 11KV Motipura Ag feeder which is passing on Back Side of  terrace of Temple and both are Got Electrocuted and died on the spot.</t>
  </si>
  <si>
    <t>work should be done as per CEI regulation 62, 63 and 66(2)  of 2023.</t>
  </si>
  <si>
    <t>REMINDER NOTICE ISSUED TO CONCERN FOR REMOVING CONSTRUCTION UNDER HT LINE OR GIVE APPLICATION FOR LINE SHIFTING, AND ALSO INFORM TO NEARBY POLICE STATION AND TALATI GRAM PANCHAYAT SADRA FOR THE SAME. AFTER VISIT OF ELECTRICAL INSPECTOR NECESSARY ACTION TAKEN DONE BY CONCERN SDO..</t>
  </si>
  <si>
    <t>Juval</t>
  </si>
  <si>
    <t>Chunara Rameshbhai Jivabhai</t>
  </si>
  <si>
    <t>ELCB Installed</t>
  </si>
  <si>
    <t>Zundal</t>
  </si>
  <si>
    <t>Rajubhai Kamshibhai Desai</t>
  </si>
  <si>
    <t>Due to fault in internal wiring of Cons No 74502022683 Ramanbhai Pranbhai Patel NRGP 3.0 kw,the return power passed through the neutral of this connection to Transformer neutral which in turn passed through the earthing of Transformer centre .The cow came in contact with earthing wire of Transformer centre and electrocuted through leakage of power in earthing.</t>
  </si>
  <si>
    <t>connection disconnected</t>
  </si>
  <si>
    <t>Gamara Lakhabhai Popatbhai</t>
  </si>
  <si>
    <t>A buffalo is passing near the High mask pole (Aluminium street light pole) of santhoshi mata temple on which LT AB cable of Santoshi Industries on 11kv dhandhuka city 2 Urban Feeder. Due to rain &amp; wind LT ABC opened (where binding done with steel wire on High mask pole for support) touch street light high mask pole so current flow to ground where water logged due to rain and buffalo pass through that water nearby pole and got electrocuted. Fell down on ground and died.</t>
  </si>
  <si>
    <t>NEW ERECTED PSC POLE AND AB CABLE TAKEN ON IT.</t>
  </si>
  <si>
    <t>Kuha</t>
  </si>
  <si>
    <t>Pravinsinh Ramsinh Rathod Emp.No.20821</t>
  </si>
  <si>
    <t>RC Patel, LI</t>
  </si>
  <si>
    <t>As per primary investigation on date 27.06.2023 , Shri R c patel (LI) , Shri P R Rathod (EA-VS) &amp; Shri Sursinh Rathod(App. LM) was working on 11 kv kuha jgy feeder near Shivatva estate. Shri P R Rathod was working on 11 kv kuha jay’s HT Shackle pole having AB switch , for giving jumper , somehow dog conductor with h/w sleeps from disc insulator and he loose the balance and fall on fencing wire’s supporting pole near the line(Barbed wire fencing pole). After that he was shifted to Shiv hospital , Bakrol for primary treatment.</t>
  </si>
  <si>
    <t>CONFIDENTIAL LETTER ISSUED TO SUPERVISOR SHRI R C PATEL WIDE LETTER NO. 2486 DTD 28.06.2023 AND VICTIM SHRI P R RATHOD WIDE LETTER NO.26  DATED 28.06.2023</t>
  </si>
  <si>
    <t>SAMPA GOLA TALAV</t>
  </si>
  <si>
    <t>RABARI KALABHAI GOVABHAI</t>
  </si>
  <si>
    <t xml:space="preserve">All LT span conductor stringing properly and tighing conductor properly with lt shacke insulator . </t>
  </si>
  <si>
    <t>PARBATSINH SOMSINH CHAUHAN</t>
  </si>
  <si>
    <t>Changa</t>
  </si>
  <si>
    <t>owner Patel Kalyanbhai Hirabhai</t>
  </si>
  <si>
    <t>Due to snapping of conductor of 11 kv GOKUL ag feeder eminating from 66 kv zakhel ss fell on a cow of shri Kalyanbhai Hirabhai patel which is tying with iron chain link(sankal) below HT line of 11 kv Gokul Ag feeder the tripping in 66 KV ZAKHEL SS confirm the 11 kv line tripped at 07:25 pm at Zakhel ss. The fatal animal cow electrical accident occurred due to fault current of 11 kv Gokul Ag fdr  cow came in contact with live wire of 11 kv gokul ag feeder of 66 kv zakhel ss &amp; got electrocuted.</t>
  </si>
  <si>
    <t>KAMLI</t>
  </si>
  <si>
    <t>THAKOR KIRANJI SAOMAJI         THAKOR PUSHPABEN LALAJI</t>
  </si>
  <si>
    <t>02.06.2023 (2.00 PM)</t>
  </si>
  <si>
    <t>ON DATED:02.06.2023,APPROX TIME:2:00 P.M.SHRI THAKOR  KIRANJI SOMAJI,AND THAKOR PUSHPABEN LALAJI BOTH OF VICTIM CLIMB ON THE POLE OF LOC.NO.170/10 OF BRAHMANI AG FEEDER EMANTING FROM 66 KV KAHODA SUB STATION, SO BOTH OF VICTIM TOUCH THE 11KV LIVE LINE AND GOT ELECTROCUTED AND FATAL ELECTRICAL ACCIDENT OCCURED.BOTH OF VICTIM ATTEMPT OF SUICIDE.</t>
  </si>
  <si>
    <t>MANDALA</t>
  </si>
  <si>
    <t>DANABHAI RAVJIJI KHAKHRECHA(THAKOR)</t>
  </si>
  <si>
    <t>03.06.2023</t>
  </si>
  <si>
    <t>ON DT.03.06.2023 APPROX 11:15 AM HRS DUE TO SNAPPING OF CONDUCTOR OF 11 KV PARTH AG FEEDER EMINATING FROM 66 KV ZAKHEL SS A BULLOCK PASSING BELOW THE HT LINE IN FARM OF SHRI DANABHAI RAVJIJI HIMSELF CAME IN CONTACT WITH LIVE HT WIRE &amp; GOT ELECTROCUTED &amp; MET WITH A FATAL ACCIDENT SPOT.</t>
  </si>
  <si>
    <t>Dantiwada (Malivas)</t>
  </si>
  <si>
    <t>Mali Dipaji Paragji</t>
  </si>
  <si>
    <t>07.06.23 Time:00.30 a.m.  Aprox</t>
  </si>
  <si>
    <t>As per Site visit &amp; eye witness statement, On Dt 07.06.23 at about 00.30 am hours thr gathered LT line conductor suddenly broken down and fall on cow of shri Dipaji Paragji Mali.The cow was tied and standing under this LT line came in contact with the live broken conductor. So, Current flow from conductor to cow and got electrocuted and died on spot.The LT line conductor are gathered between due to Cyclonic wind.</t>
  </si>
  <si>
    <t xml:space="preserve">Juna Deesa </t>
  </si>
  <si>
    <t xml:space="preserve">Ramchadra Hariram </t>
  </si>
  <si>
    <t>FH (Elect)</t>
  </si>
  <si>
    <t>10.05.2023 @ 9:43</t>
  </si>
  <si>
    <t xml:space="preserve">As per Praimary report on Date-10-05-2023 The victim was Driving Truck RJ-19-GC-0497 in which Sand fill in it, He Passes Truck Below 11 kv Yug Ag Feeder Line ( Loc.23-24 Span of 53.58 Meter ) &amp; Stop Truk Below Line .Victim Climbing on Truck for taking Plastic Carpet (તાડપત્રી-જાજમ ) &amp; doing work on it, at that time victim Head touch with direct electric Live Wire and got electrocuted,Fallen in Truck. Victim head parts goes in Send and died on the spot .During Site Visit Visit at Juna Deesa ss Tripping of 11 Kv Yug Ag Feeder on Time 9:43  &amp; Restore power at 9:48 </t>
  </si>
  <si>
    <t>Hisor</t>
  </si>
  <si>
    <t>Thakor Jalamsinh Hariji</t>
  </si>
  <si>
    <t>13.6.23 (8:45AM)</t>
  </si>
  <si>
    <t>on dated 17.06.2023,approx time :4.30 p.m.In Hisor village  Harsidhpara vistar,Due to cyclone and Heavy wind pressure trees of Desi Baval fallen on HT line conductor. So pole is Broken and conductor fallen on animals of Shri Thakor Jalamsinh Hariji,So Buffalo might got shocked and died .such type of accident occured.</t>
  </si>
  <si>
    <t>Gadh</t>
  </si>
  <si>
    <t>RAMANBHAI KAVJIBHAI MODIYA</t>
  </si>
  <si>
    <t>15.06.23 Time:10.10 Aprox</t>
  </si>
  <si>
    <t>P K SHRIMALI-ALM</t>
  </si>
  <si>
    <t xml:space="preserve">As per Site Visit ON dt 16.06.2023   While attending complaint work of farm house 1Ph2W LT Line,After complition of tree cutting work when Victim was on PSC pole and while restringing of conductor &amp; while binding of conductor with LT Shackle,By any Reason all of sudden at the hight of Apprx. 17 to 18 FT his leg slipped from pole,he lost his balance and fallen down on earth and got injured. After Fallen down on ground immediately other employees informed to office and took R.K.Modiya to Devine ICU Hospital,Medipolise,Palanpur and admitted him for immdiate medical treatment but at Hosital Doctor declared him dead,Thus, NonFatal (Deptt) Mechanical                                                                                                                                                                                                                                                                                                                                                </t>
  </si>
  <si>
    <t>chargrsheet letter issued to supervisor-UGVCL/PLN-1/EST/PKS-2550 DATWD-1.7.2033</t>
  </si>
  <si>
    <t>Jalotra</t>
  </si>
  <si>
    <t xml:space="preserve">Rabari Khetaji Devaji </t>
  </si>
  <si>
    <t>Dt 15-06-2023 &amp; approx. 17.45 PM</t>
  </si>
  <si>
    <t xml:space="preserve">Due to  Disk/Pin puncture Leakages Current may pass through earth wite to weat ground and a Buffalo passes near by it and get electric shocked and died  </t>
  </si>
  <si>
    <t xml:space="preserve">replace pin insulator </t>
  </si>
  <si>
    <t>padar</t>
  </si>
  <si>
    <t>owner Manubhai maganbhai desai</t>
  </si>
  <si>
    <t>16.05.2023</t>
  </si>
  <si>
    <t>due to snapping of conductor of village TC of padar a cow of shri manubhai maganbhai desai below existing LT line came in contact with live LT line and got electrocuted at site.</t>
  </si>
  <si>
    <t>Rabari Ganeshbhai Narshangaji</t>
  </si>
  <si>
    <t>Dt 16-06-2023 &amp; approx. 18.30</t>
  </si>
  <si>
    <t>Due to  Pin puncture from V cross on TC structure Leakages Current may pass through earth wire to weat ground and a Cow built near by it get electric shocked and died  .</t>
  </si>
  <si>
    <t>Shamsherpura</t>
  </si>
  <si>
    <t>Three nos Buffalo and Two nos baby buffalo /Rabari Ranchhodji Premaji</t>
  </si>
  <si>
    <t>17.06.2023</t>
  </si>
  <si>
    <t xml:space="preserve">Due to cyclone heavy rain and wind , One nos LT conductor broken from LT span and fall on ground , While owner was going  grassing bauffalo in this farm , Three nos buffalo and two nosbaby  buffalo came in contact and touches live LT wire , and died on the spot </t>
  </si>
  <si>
    <t>CHALVADA</t>
  </si>
  <si>
    <t>owner Rabari Mahadevbhai Galalbhai</t>
  </si>
  <si>
    <t>A fatal animal electrical accident occurred on dt.20/06/2023 at chalvada village near indranagar railway fatak due to cyclone LT pole broken and LT conductor snapped buffalow came in contact with the conductor and died on the spot.</t>
  </si>
  <si>
    <t>Thara</t>
  </si>
  <si>
    <t>owner Kalyanbhai kalabhai desai</t>
  </si>
  <si>
    <t>22.05.2023</t>
  </si>
  <si>
    <t>A cow of shri kalyanbhai kalabhai desai was passing nearby transformer center of bukoliya vas the stay set was provided for support opposite of road side but stay set was open from bottom side while construction of compound wall of nagar palica waterworks.while passing of cow nearby said TC location cows leg was trapped in stay wire &amp; came in contact with outgoing jumper of transformer center. the current passed through stay wire to fencing to cow site visit with R K Damor ALM confirm that spot of burning was clearly seen on outgoing jumper of the TC . also the tripping in 66 kv thara ss confirm the 11 kv line tripped the fatal animal electrical accident occurred due to fault current of 11 kv tharacity feeder.</t>
  </si>
  <si>
    <t xml:space="preserve">tightning the stay </t>
  </si>
  <si>
    <t>Mejarpura</t>
  </si>
  <si>
    <t>One Nos Female Buffalo/ Rabari Navabhai Panabhai</t>
  </si>
  <si>
    <t>23.06.2023</t>
  </si>
  <si>
    <t xml:space="preserve">Due to buffalo rubbing on stay wire near anchor road ,Stay wire is broken due to  corrosion in joint , So short ckt  occure between LT line conductor  hence one LT conductor  broken frim LT shackle insulator of service line pole of ag cosumer and fall on buffalo , So buffalo got electric shock and died on site </t>
  </si>
  <si>
    <t>Nenava</t>
  </si>
  <si>
    <t>Khumabhai Dalabhai Ninama</t>
  </si>
  <si>
    <t>NFH (Elect)</t>
  </si>
  <si>
    <t>Outsider (Contractor Person</t>
  </si>
  <si>
    <t>26.06.2023</t>
  </si>
  <si>
    <t>(1) R N Upadhya LI (2) N P Parmar EA(VS) (3) D H Davda EA(VS)</t>
  </si>
  <si>
    <t>ON DATE-26-6-2023 VICTIM Shri K D NINAMA WITH HIS CONTRACTOR GANG  reached at Nenava  at Kanbi Mana Kala TC for Cyclone damaged work. 5 NOS OF POLE DAMAGED IN 11 KV DEVADA AG FEEDER due to this 2 NOS. OF TC POWER OFF AND NOT POSSIBLE DUE TO WATER FLOW AREA SO DECIDED TO TAPPING FROM KANBI MANA KALA TC  AND POWER WAS ON UPTO THIS TC. 2 POLES ERECTED ON 25-6-2023  AND on dated:26-6-2023 VICTIM WAS CLIMED WITHOUT INFORMED  PRESENT UGVCL ELECTRICAL ASSISTANTS( VILLAGE HELPER ) OF NENAVA, AT THE TIME OF ACCIDENT BOTH ELECTRICAL ASSISTANTS AWAY FROM 70 METER ACCIDENT PLACE FOR PATROLING WORK OF LINE SO ACCIDENT OCCURED DUE TO THE MISTAKE OF CONTRACTOR PERSON AND NEGLIGENCY  OF LINE STAFF ABOUT POWER SUPPLY CUTOFF AND NON FATAL ACCIDENT OCCURRED TO K D NINAMA (CONTRACTOR'S PERSON)</t>
  </si>
  <si>
    <t>showcause issued to supervisor</t>
  </si>
  <si>
    <t>Jodhsar</t>
  </si>
  <si>
    <t>Gamar Chhaganbhai Bhurabhai</t>
  </si>
  <si>
    <t>27.06.2023 AT About:-13.30 Hrs.</t>
  </si>
  <si>
    <t>As per owner statement,on dated 27.06.2023 around 13.30 hrs owner's Bullock grazing at farm of Dabhi Rameshbhai Adubhai  at that time bullock grazing near 2 wire LT pole of AG transformer locted on 11 KV Jamru AG feeder emanaing from 66 KV Beda ss while grazing the bullock came in contact with LT pole earthing wire bullock got electrocuted because bottom LT conductor slipped from lt shackle insulator and touched with U clamp hence current flow from U clamp to earthing wire bullock got electric shocked and death on the spot and fatal electrical accident occured.</t>
  </si>
  <si>
    <t>Tintodan</t>
  </si>
  <si>
    <t>Raval Prhaladbhai Ganeshbhai</t>
  </si>
  <si>
    <t>26.06.23 Reported on 01.07.2023</t>
  </si>
  <si>
    <t>As per eyewitness iron wire from the neem tree was tied with iron pipe under the sheets of the house and on that pipe a flexible wire was extended from power board to light bulb while removing clothes from iorn wire victim’s wife got electric shock and she shouted for help then the victim went to save her with a wooden stick but iron wire fell on the victim and he got electrocuted and died.</t>
  </si>
  <si>
    <t>Varagani was connected with tree and lamp insulation of lamp was damaged and leackage current pass through it</t>
  </si>
  <si>
    <t xml:space="preserve">Elcb Installation Notice Issued To Consumer And Faulty Wiring Removed From Consumer Premises. </t>
  </si>
  <si>
    <t>Lakroda</t>
  </si>
  <si>
    <t>(1) Jaydipji Bhudaji Makwana,            (2) Vipulji Bhudaji Makwana</t>
  </si>
  <si>
    <t>01.07.2023</t>
  </si>
  <si>
    <t>Accident occurred on Dtd:- 01.07.2023 about 09:48 AM. The Victims werw working on slab of under construction house above whitch HT line passes at that time they came in contact with HT line and got electric shock.</t>
  </si>
  <si>
    <t>Yet No reicieved</t>
  </si>
  <si>
    <t xml:space="preserve">Illegal Construction Notice Issued To Consumer . Ht Electric Line Will Be Removed By Line Shifting.  </t>
  </si>
  <si>
    <t>Balasar</t>
  </si>
  <si>
    <t>Cow of Rabari Dharamshibhai Hirabhai</t>
  </si>
  <si>
    <t>02.07.2023 Time Approx. 16.00</t>
  </si>
  <si>
    <t>Cow of Rabari Dharmashibhai Hirabhai was grazing in farm. A broken channel wire was laying in farm which's other end was tied on pole of 11 kV Babajipura Ag feeder and channel wire passing below conductor of said line. While grazing, the cow may got in contact with broken channel wire and chennal wire was pulled by this and other end of the channel wire which was passing below the 11 kV line, swings and came in contact with Live conductor of the line. As the Channel wire has electric conductive material in it, Electric current passed through it and Cow got electrocuted.</t>
  </si>
  <si>
    <t>cable operator responsible, ugvcl need to remove chennal wire from pole</t>
  </si>
  <si>
    <t>Cable and other wires should be removed from UGVCL network</t>
  </si>
  <si>
    <t>Panchot</t>
  </si>
  <si>
    <t>Buffalo of Thakor Suryaben Vihaji</t>
  </si>
  <si>
    <t>02.07.2023 AT22:30PM</t>
  </si>
  <si>
    <t xml:space="preserve">On Dated-02/07/2023 One Conductor Of 11 Kv Vrundavan Jgy Feeder Broken Between Locno-151&amp; 152 Due To  Wind And Feeder Load 216 Amp (C Link Feeder Load Diverted On Vrundavan Jgy Feeder Because C Link Ug Cable Fired On Friday 30-06-2023) So Condutor Broken From Jumper.The She Buffalo Came In The Contact With The Broken Conductor Of 11 Kv Vrundavan Jgy Feeder And Got Electrocuted And Mate With The Fatal Accident. </t>
  </si>
  <si>
    <t>Conductor snapped due to heavy wind pressure</t>
  </si>
  <si>
    <t>Keep maintenance of LT line at regular interval</t>
  </si>
  <si>
    <t>LT line maintenace completed</t>
  </si>
  <si>
    <t>Pundhra</t>
  </si>
  <si>
    <t>Senma Arkhiben Babubhai</t>
  </si>
  <si>
    <t>06.07.2023</t>
  </si>
  <si>
    <t>The Victim Got Electrocution When She Came In Connect With Iron Wire(Varagdi). This Iron Wire Was In Connect With Gi Wire Of Service Wire. Due To Lt Jumper Burnt And Touch With Pole Angle. The Leackage Current Flew From Angle To Stay Wire And From Stay Wire To Round Clamp Where Gi Wire Was Fixed.</t>
  </si>
  <si>
    <t>Leackage current pass through LT Pole clamp to GI Wire and cloth hanging wire(Varagani)</t>
  </si>
  <si>
    <t xml:space="preserve">Lt Maintanance Done By Sdn Office . Sdn Has Removed Leakage Path By Removing Idle Stay . </t>
  </si>
  <si>
    <t>Shri Chaturbhai Ghelabhai Raval</t>
  </si>
  <si>
    <t>20.07.2023 AT ABOUT 2:30 PM</t>
  </si>
  <si>
    <t xml:space="preserve">Victim went to bind Tad-Patri on Temporary Shed  for pets located opposite to victim's house. Victim was throwing the iron-wire to bind Tad-Patri. Accidentlly this iron-wire was came in contact with 11kV Gorisana Ag feeder and got electrocuted and dead.  </t>
  </si>
  <si>
    <t>People should maintain safe distance from UGVCL network</t>
  </si>
  <si>
    <t>Vansa</t>
  </si>
  <si>
    <t>Thakor Somaji Talaji</t>
  </si>
  <si>
    <t>20.07.2023 @ 14:45  Hrs Approx</t>
  </si>
  <si>
    <t>R.R.Baranda (Electrical Assistant)</t>
  </si>
  <si>
    <t>As informed by Electrical Assistant  of village vansa Shri R R Baranda, at around 11.30 A. M., a dim power complaint was received by him from village Vansa by Vansa village consumers. At time he was attending complaint nearby village Mohanpura Para of Dunavada village. After attending complaint, he reached at village Vansa at 2.30 P. M. with local electrician (Victim). While verifying the cause of dim power, he found jumper burnt on the tapping pole just near to Thakor Vas village TC. As stated by R R Baranda, he has given a message via mobile to cut off the power of 11 KV Galaxy JGY feeder supplying power to Thakor Vas village TC of village Vansa. With confirmation of SS, victim was climbed on tapping pole to repair the burnt jumper and got electrocuted who was taken to Patan General Hospital where doctor has declared dead. On inquiry to Dunavada SS, the LC was prepared for 11 KV Vansa Ag. feeder instead of 11 KV Galaxy JGY feeder. Hence the accident is occured due to climbing on wrong feeder.</t>
  </si>
  <si>
    <t>Proper communication is required before taking LC and line must be confirm if it is shut down ot live before starting of work.</t>
  </si>
  <si>
    <t>No legal Heir</t>
  </si>
  <si>
    <t>Kajialiyasana</t>
  </si>
  <si>
    <t>Thakor Induben Ishvarji</t>
  </si>
  <si>
    <t>22.07.2023 AT: 11.45AM</t>
  </si>
  <si>
    <t xml:space="preserve">At the time of site Inspection it was found that one end of Varagani was fixed with screw fitted on victim’s outer portion of house near a lamp holder where holder was actually not fitted but three internal wiring wires (One phase, one Neural and one Earthing Wire) where coming out and other end was fitted with a neem tree. Length of This Iron wire varagani was 12 mtrs.The three Internal Wiring (Open Wire)of lamp holder which were open and binding with iron wire of Varagani on a Screw. Of these three internal Wire a phase wire touch with varagani iron wire which was bound with Screw.Lamp Switch of Above Lamp holder was ON and current pass in Iron Varagani.Victim touch the Varagani Iron wire while putting Cloth on it and got Electric Shock. Service Line found good Condition.After meter there is no ELCB or MCB fitting in home Wiring.Victim was taken to hospital Visnagar,at he declared dead.  </t>
  </si>
  <si>
    <t>Nagalpur</t>
  </si>
  <si>
    <t>Gadhvi Ranjitdan Ambadan</t>
  </si>
  <si>
    <t>26-07-2023
07:00 am (approximate) as per CCTV FOOTAGE</t>
  </si>
  <si>
    <t>After Writing Suicide Note, Victim Went To Electric Room And Touched To Lt Fuse Board Terminal And Electrocuted</t>
  </si>
  <si>
    <t>Chavda Kamlaben  Babubhai</t>
  </si>
  <si>
    <t>26-07-2023 at 23:45 HRS</t>
  </si>
  <si>
    <t>At that time of site inspection it was  found that Heavy Rain &amp; wind on dtd-26/07/2023 night due to that neem tree branch band on 1ph -3-w LT Line so that two wires came in contact  and because of that sparking occurred and one middle LT wire fallen on RCC street.while victim came outside her home  at that time  she came contact with LT broken conductor and electrocuted.Victim was taken to kundal PHC &amp; she declared dead.</t>
  </si>
  <si>
    <t>tree cutting require to near Lt line,, tc distribution box propoer rated fuse provide &amp; guarding provide require</t>
  </si>
  <si>
    <t>tree cutting maintenance work completed,guarding provide and proper rated fuse provided</t>
  </si>
  <si>
    <t>Shela</t>
  </si>
  <si>
    <t>Umesh Jayntibhai panchal</t>
  </si>
  <si>
    <t>Victim came in contact of  electric board  and electrocuted while changing of electric connection of cutter machine at 13th floor of viva elegance -2 scheme</t>
  </si>
  <si>
    <t>INSTRUCTED TO FOLLOW PROPER PROCEDURE FOR ELECTRICAL LOW TENSION NETWOK</t>
  </si>
  <si>
    <t>Sarvesh Mohan Gautam</t>
  </si>
  <si>
    <t>Victim came in contact of  internal  part of hydro extractor  machine  and electrocuted while washing cloth in hydro extractor at basement of club O-7</t>
  </si>
  <si>
    <t>Mota Goraiya</t>
  </si>
  <si>
    <t>Vishnubhai Pathabhai Gariya</t>
  </si>
  <si>
    <t xml:space="preserve">Today on dt. 05/07/2023 The Cow owner's brother grazing the cows near the farm of Fakrudin Mujadkhan. Due to heavy wind, the conductor of 11 KV Kankravadi Ag feeder broken and came into live contact with the cow, passing by. And cow got electrocuted and died. </t>
  </si>
  <si>
    <t>RECTICATION CARRIED OUT SAME DAY ALSO MAINTANCE CARRIED OUT OF KAKRAVADI AG</t>
  </si>
  <si>
    <t>Conductor Restringing carried out by SDn</t>
  </si>
  <si>
    <t>Vanza Jatinkumar Natvarbhai</t>
  </si>
  <si>
    <t>Victim was repairing channel wire on terrace, according to eye witness he accidentally came in contact with LT conductor passing near terrace and got electrocuted and died on spot</t>
  </si>
  <si>
    <t>work should be done as per CEI regulation 62  of 2023 and safe distance must required between horizontal and verticle lines.</t>
  </si>
  <si>
    <t>CABLE PROVIDED AT ACCIDENT LOCATION</t>
  </si>
  <si>
    <t>Chiskari</t>
  </si>
  <si>
    <t>Ganpatsinh Babusinh Chauhan</t>
  </si>
  <si>
    <t>As per site visit existing position - the buffalo was passing through LED highmas tower and the tower internal wiring is broken and toch to tower so Current passes through whole tower and foundation which get live, As due to rain there is water logging near highmas tower. Buffalo passes near tower from water logging area therefore the buffalo was electrocuted and died near existing pole found.</t>
  </si>
  <si>
    <t xml:space="preserve">THE CONNECTION OF HIGH MASS TOWER IS DISCONNECTED SAPARATED FROM LT LINE </t>
  </si>
  <si>
    <t>Gota</t>
  </si>
  <si>
    <t xml:space="preserve">Shaktisinh Ashoksinh Solanki </t>
  </si>
  <si>
    <t>Victim was playing at construction site of Satatya Siril Vill Gota.There was under ground 1 phase 2 flexible wire passing through plastic pipe for lighting purpose of their temp staying at shop no.1 of this site.At infront of site near entrance of staircase where accident took place ,the iron rod was inserted in to the ground above the 2 wire passing in the ground.Due to this, insulation of the wire opened and came into touch with iron rod. The victim touched the iron rod which was electrocuted through open insulated internal ug wires and came in contact and got electroculared.There is no any fault from ugvcl side.</t>
  </si>
  <si>
    <t>Due To Malfunction/Faulty ELCB , Connection Was Disconnected On Dt 24.07.2023</t>
  </si>
  <si>
    <t>Veda</t>
  </si>
  <si>
    <t>Shitalben Ranjitbhai Chhotabhai Patel (Koli)</t>
  </si>
  <si>
    <t>Victim got electrocuted touch with motor, which may be pass leakage current.</t>
  </si>
  <si>
    <t>NA CONSUMER PREMISES</t>
  </si>
  <si>
    <t>Shahpur</t>
  </si>
  <si>
    <t>Sama Yunushbhai Ibrahimbhai</t>
  </si>
  <si>
    <t>Due to heavy rain with wind, the Lt conductor of Shahpur bus stand transformer broken and came into contact with Tc fensing, buffalo touched with fensing and got electrocuted and died.</t>
  </si>
  <si>
    <t>RECTICATION CARRIED OUT SAME DAY ALSO MAINTANCE CARRIED OUT OF KUMARKHAN JGY</t>
  </si>
  <si>
    <t>Kanij</t>
  </si>
  <si>
    <t>Both dead cow were lying nearby the TC structure and cause of death was electricl as post mortem report.No any witness as well as no any complain regards power supply. The detail investigation going on for the same.</t>
  </si>
  <si>
    <t>No any leakage found at site at the time of visit</t>
  </si>
  <si>
    <t>Pukar Hirasinh
Sunar.</t>
  </si>
  <si>
    <t>As per eye witness statement, the victim was cleaning the Kitchen area near Pizza Makeline. After cleaning the area he adjusted the Pizza makeline and plugged the 3-pin plug to socket and tried to switch on with bare wet hand and he screamed and fell on the kitchen floor. On site hotel manager called the Ambulance and the victim was admitted to nearby private hospital where the victim was declared dead during medical treatment.</t>
  </si>
  <si>
    <t>Mota Chiloda</t>
  </si>
  <si>
    <t>Thakarada anilbhai Haribhai</t>
  </si>
  <si>
    <t>Himself</t>
  </si>
  <si>
    <t xml:space="preserve">Electrical assistance,triying to DO jumper work of AFV residancy catered power from krisna jgy during jumper work he climbing on Do structure with binding wire &amp; binging wire touch with yadavnagar ag fdr ,this ag fdr passing near AFV residency TC,so he got eleculated &amp; snapped from DO structure and injured on head. Recently admit at civil hospital and he is stable condition.   </t>
  </si>
  <si>
    <t xml:space="preserve">CONDUCTOR OF NEAR BY PASSING YADAV NAGAR AG FEEDER IS REPLACED WITH COTTED CONDUCTOR . </t>
  </si>
  <si>
    <t>Naroda</t>
  </si>
  <si>
    <t>Sagarbhai Ramanbhai Thakor</t>
  </si>
  <si>
    <t>While doing febrication work over shree ram vandan society gate shri sagarbhai ramanbhai thakor mistake swing aluminium patti approx 10 feet and directly in contact with live 11 kv paras urban feeder line and got electric shock and fall down to the ground. Immediately victim transfer to nearer shalby hospital for further treatment.</t>
  </si>
  <si>
    <t>VICTIM AT FAULT</t>
  </si>
  <si>
    <t>Victim at Fault</t>
  </si>
  <si>
    <t>Sherisha</t>
  </si>
  <si>
    <t xml:space="preserve">Daudbhai sulemanbhai Momin </t>
  </si>
  <si>
    <t>As per eye witness statement, the victims ( buffalows ) was passing through naliya at where one edge side conductor from disc insulator of tail end T/C lowered towards ground and hung over incoming of DO fuse with jumper due to broken at that point from Disc insulator and as said conductor not grounded , no tripping occured on that feeder and hence HT power supply get remained on that conductor which was lowered down to earth and at very few distance from ground, hence victims ( 03 buffaloes ) passing through that naliya might came in contact with this live conducted and might be electrocuted.</t>
  </si>
  <si>
    <t>1686/21.11.23</t>
  </si>
  <si>
    <t>work should be done as per CEI regulation 14,&amp; 48 of 2023</t>
  </si>
  <si>
    <t>CONDUCTOR JOINT DONE  LINE MAINTANANCE DONE</t>
  </si>
  <si>
    <t>kunol (lalpur)</t>
  </si>
  <si>
    <t>Rathod anjuba arvind sinh</t>
  </si>
  <si>
    <t xml:space="preserve">As per information received from village person p j rathod , DE Meghraj 2 sdn has visited accident location today 30.06.23 , 9.00 am. As per information from local public, victim is residing kunol(lalpur) village for any reason Rathod anjuba arvindbhai working at home after that she went to bathroom located approximately 30 meter away from front side of home and tried to switching on single phase motor. Due to rainy atmosphere and it was raining. While tried to plugging and switching on single phase motor she got electrocuted and died on spot due to electric current.In this case viktim got electric shock in her private premises </t>
  </si>
  <si>
    <t>ELCB must be provided on consumer end</t>
  </si>
  <si>
    <t>Rupan</t>
  </si>
  <si>
    <t>Pagi Devising Motising</t>
  </si>
  <si>
    <t>On date 30/6/2023, approx at 10:30 hr, the Buffalo of victim Shri Pagi Devising Motising was grassing near the TC center of 11 KV Kolavda JGY feeder. Due to rainy atmosphere there was some leakage current in earthing wire and the buffalow came in contact with earthing wire and got electric shock and died on the spot.</t>
  </si>
  <si>
    <t>new earthing provided</t>
  </si>
  <si>
    <t>Nadisan Kampa</t>
  </si>
  <si>
    <t>Patel Vinodbhai Valjibhai</t>
  </si>
  <si>
    <t>As per information received from Owner of Buffalow, While in morning time owner is going with Approx 15 Nos.crowd of  buffalow tdowards gauchar for grazing in morning time approx 7:30 a.m. and at that time due to earthing wire deteriorated from ground of ag TC ,leakage current  flows in earth wire,at that time suddenly  victim buffalow came in contact with live wire while grazing near AgTC , got shock and died.</t>
  </si>
  <si>
    <t>Kidiyad</t>
  </si>
  <si>
    <t>Khant Nathabhai Chufarabhai</t>
  </si>
  <si>
    <t>IN KIDIYAD VILLAGE ON DATED 01/07/2023 APPROX 3.30 PM KHANT NATHABHAI CHUFARABHAI'S COW COME IN TO THE CONTACT OF ELECTRIC POLE OF KIDIYAD AG FDR 4 WIRE LT LINE ONE WIRE LOOSE OF UPPER SIDE OF LT SHAKAL AND TOUCHED THE D CLAMP SO COW DIED ON THE SPOT</t>
  </si>
  <si>
    <t>restringing cof lt wire carrired out and proper binding done</t>
  </si>
  <si>
    <t>KHERVADA</t>
  </si>
  <si>
    <t>NINAMA JITENDRABHAI RAMESHBHAI</t>
  </si>
  <si>
    <t>There is new 11kv line errected for new AG connections ,the  conductor of
this line are fixed at the bottom part of the pole at one end because line
work in progress and was not charged, At the 11th span from this pole this
line is crosses by 2wire JGY LT line, due to wind and rain the new line
slightly tilted and one conductor of this line touches with JGY LT line
phase ,hence JGY LT power passes through this new line conductor.
     While returning from grassing a buffalo came in contact with conductor
which were fixed at the bottom of the pole got electric shock and died,</t>
  </si>
  <si>
    <t>THERE WERE NEW CONNECTION LINE REMOVE</t>
  </si>
  <si>
    <t>Lilchha</t>
  </si>
  <si>
    <t>SOLANKI BABUBHAI VAJEBHAI</t>
  </si>
  <si>
    <t>On Dtd. 2.07.23 at approx. 12.05 PM, Solanki Babubahi Vajebhai, Lilchha Panchayat Helper age: 55 years(approx) climbed on LT Pole to solve street light complaint without removing DO of transformer, so he got electric shock on LT pole and fallen down on road and got injured in head and in both hands. Immidiately he has been taken to Bhiloda Cottage hospital for further treatment and then he has been transefered to Himatnagar Civil Hospital.</t>
  </si>
  <si>
    <t>Rampur(Shinavad)</t>
  </si>
  <si>
    <t>Bharvad Kamashibhai Dahyabhai</t>
  </si>
  <si>
    <t>On date 3/07/2023, approx at 13:30 hr, the Buffalo of victim Shri Bharvad Kamashibhai Dahyabhai was grassing under the 4 wire AG LT line of 11 KV Dariyapur AG feeder. Due to wind the one conductor was snapped from joint and at the same time the buffalow came in contact with live conductor and got electric shock and died on the spot.</t>
  </si>
  <si>
    <t>restringing cof lt wire carrired out and tree cutting carried out</t>
  </si>
  <si>
    <t>TALOD</t>
  </si>
  <si>
    <t>MAKWANA DIPAJI PASHAJI</t>
  </si>
  <si>
    <t>DT. ON 08.07.2023 IN THE EVENING DURING RAINY WEATHER, THER SERVICE WIRE OF ELECTRICITY CONNECTION OF MR. MAKWANA DIPAJI PASHAJI RESIDENT OF JIVANPURA TA PRANTIJ NO 23840002036. THE SERVICE WIRE OF THIS ELECTRICITY CONNECTION, WHICH WAS BROKEN TOWARDS THE ELECTRICITY METER AT A DISTANCE OF 2 MTRS FROM POLE, THIS CONNECTION WAS CONNECTED WITH GI WIRE, BROKEN LIVE SERVICE WIRE TOUCHED WITH GI WIRE,&amp; THIS GI WIRE DIRECTLY BIND WITH POLE WHICH ALSO TOUCHED WITH POLE EARTHING GI WIRE WHEN COW PASSING NEAR THIS POLE AND CONTACTED WITH GI WIRE OF POLE EARTHING, IT BECOME ELECTOCUTED &amp; DIED.</t>
  </si>
  <si>
    <t>DUE TO CYCLONE SERVICE WIRE BROKEN WHICH WAS RECTIFIED &amp; CORRECTED.</t>
  </si>
  <si>
    <t>Chhapariya</t>
  </si>
  <si>
    <t>PATEL RAJESHBHAI RAVCHANDBHAI</t>
  </si>
  <si>
    <t>As per information received from village Chhapariya , IC DE Choila sdn has visited accident location today 08.07.23 , 6.0 PM. As per site visited and information gathered, today victim went in his own farm for water irrigation (connection named on his mother name) and anyhow came in contact with his own AG connection private open 3 Phase starter board and might be contacted with any live parts of starter board and might be shocked but at that time victim was alive but died on the way while taking him to the hospital Bayad. After then immediately victim taken to CHC Bayad by private vehicle for Postmortem. No any leakage current found on site and UGVCL is not responsible for said accident but fatal accident actually occured due to lacuna of victim. PM report and police panchnama awaited</t>
  </si>
  <si>
    <t>NOT REQUIRED</t>
  </si>
  <si>
    <t>NOT LIABLE</t>
  </si>
  <si>
    <t>SILVAD</t>
  </si>
  <si>
    <t>Rabari Bhikhabhai Becharbhai</t>
  </si>
  <si>
    <t>Rabari Bhikhabhai BecharbhaiVillage:SilvadFdr:11KV Silvad Ag LT 4 wire lineDate:09/07/2023Time:11:00 Reason: The Accident occurred at villageilvadon dated 09.07.2023 at approx 11:00 am at silvad- derol raod near sitala mata mandir, The  cow pass near electric pole and come into contact with this pole and suddenly fell down and died on the spot. This electric pole have two line top of line is 11KV Tandaliya Jgy HT line and below this on same pole 11kv Silva ag 4w LT line pass. This Ag Lt passes through 4 shackle insulator and one from above 4 LT shackle insulator left side upper insulator broken and hence leakage current may be pass through this broken insulator to pole. In this pole two stay wire were wrapped to this pole. So leakage current may be flow to this wrapped stay wire and while cow pass near this pole may be touches this stay wire so cow was electrocuted unfortunately died on the spot.Further investigation is under process.  -Deputy Engineer Khedbrahma Sdn</t>
  </si>
  <si>
    <t xml:space="preserve">HT AND LT LINE MAINTENANCE DONE AND OLD SHACLE INSULATOR ALSO REPLACED </t>
  </si>
  <si>
    <t> Bodi</t>
  </si>
  <si>
    <t>Makwana Sajjansinh Jasvantsinh</t>
  </si>
  <si>
    <t>On Dt.10/07/23, fatal accident occurred to the Shri Makwana Sajjansinh Jasavantsinh, Age 42yrs, Resi.Vill. Bodi, Ta.Modasa Dist. Arvalli. On dt 10/07/23, In Premiliary Investigation while time of installation of ceiling fan in his house, he came in contact with phase wire in his private premises wiring as per statement of witness. He got electric shock and fell down on the floor. Then he was taken to the Medhasan PHC and was declared dead.Thesre is no fault on UGVCL side.Other details are under investigation.</t>
  </si>
  <si>
    <t>private premises</t>
  </si>
  <si>
    <t>PARMAR RATAJI MADHAJI</t>
  </si>
  <si>
    <t>On Date 11/7/2023, due to rainy, &amp; windy weather, middle conductor of  11KV Jivanpura ag feeder was broken from  shakel pole location no. 39, (taping location),  &amp; laying ground, eventhough feeder was not tripped, &amp; return current continue flowing in ground, while cow came near this broken conductor to grazing, got electrocuted &amp; died on the spot at a time,   PM report and police panchnama awaited.</t>
  </si>
  <si>
    <t xml:space="preserve">CONDUCTOR REPLACE </t>
  </si>
  <si>
    <t>Chatreshvari</t>
  </si>
  <si>
    <t>Vanjara Rajesh Bhai Khemabhai</t>
  </si>
  <si>
    <t>On Dt.11/07/23, fatal accident occurred to the Shri Vanjara Rajesh Bhai Khemabhai , Age 43yrs, Chatreshvari-Davli Ta.Modasa Dist. Arvalli.As per eye witness statement, On dt 11/07/23, around 10.30 p.m , due to dim  light problem in his home, victim Shri Vanjara Rajesh Bhai Khemabhai  was going to  repare his private premises wiring. And that time he got shocked and fell down on floor.Then he was taken to to the Medhasan PHC and was declared dead. UGVCL ModasaR sdn  was informed about this accident by local police station on dt.14.7.23. There is no fault on UGVCL side. Further Investigation is under progress.</t>
  </si>
  <si>
    <t>JIVANPUR</t>
  </si>
  <si>
    <t>Rathod Kodiben Sonaji</t>
  </si>
  <si>
    <t xml:space="preserve"> As per information received from Owner of Buffalow, While in evening time approx 5.20 pm , Due to detoriated 1-ph 2 core service wire falling on buffalo, it got shock &amp; died.</t>
  </si>
  <si>
    <t>service wire replaced</t>
  </si>
  <si>
    <t>BAMANIYA LALABHAI RUMALBHAI</t>
  </si>
  <si>
    <t>ON DATE: 15/7/2023, BAMANIYA LALABHAI RUMABHAI AGE:30 YEARS, RESIDENT: FAREDI, TALUKA: MALPUR WAS HIRED FOR MAKING SHED BY BHARWAD PARESHBHAI RANCHODBHAI, RESIDENT: NAVA JAVANPURA, TALUKA: DHANSURA, AS PER STATEMENT OF EYE WITNESS PARESHBHAI BHARWAD, AT AROUND 11:30 AM WORK WAS STARTED BY LALABHAI AND WELDING BOX WAS CONNECTED IN NEARBY SWITCH BOARD OF HOUSE OF BHARWAD POPATBHAI, AFTER CONNECTING WELDING BOX TO SWITCH BOARD AND THAN STARTING WELDING BOX HE GOT SHOCKED AND THAN HE WAS TAKEN TO HOSPITAL BY EYE WITNESS PARESHBHAI AND DIED AT HOSPITAL. PM REPORT AND POLICE PANCHNAMA IS AWAITED AND DETAIL INVETIGATIN IS UNDER PROGRESS</t>
  </si>
  <si>
    <t>KAMALPUR</t>
  </si>
  <si>
    <t>SANGITABEN VIPULBHAI MAL</t>
  </si>
  <si>
    <t>ON DATED 14.07.2023 APPROX 08:00 AM IN MORNING VICTIM TRY TO DRY CLOTHS ON "VARGANI"  AT THAT TIME A WIRE WHICH WAS CONNECTED FROM A1 BOARD OUTGOING SIDE  USED FOR HANGING BULB IS CAME IN CONTACT WITH IRON PART OF SHED &amp; HENCE CURRENT PASSING THROUGH "VARGANI" &amp; VICTIM DIED WHILE WENT TO HOSPITAL.</t>
  </si>
  <si>
    <t xml:space="preserve">VICTIM FAULT.  "VARGANI" is removed and  Notice Issued for Not join any wire on LT/HT Pole. </t>
  </si>
  <si>
    <t xml:space="preserve">Ajuhirola (Bathivada)
</t>
  </si>
  <si>
    <t>Damor Pratapbhai Nanabhai</t>
  </si>
  <si>
    <t>restringing of lt wire done and advised owner not to tie animal on pole</t>
  </si>
  <si>
    <t>sakariya</t>
  </si>
  <si>
    <t>Shri Rakeshbhai Laxmanbhai Vaghadiya</t>
  </si>
  <si>
    <t>As per eye witness information, Victime was trimming Tree Branches  in whole campus of Bhagyoday Naursing Collage. he was having Iron handled tree branch trimmer and Iron ladder approx 18 feet of height. At approx 3.30 pm when victim was trimming neem tree branch after climbing on ladder with the help of iron handled tree branch trimmer, trimmer touched one phase of 11kv Sakariya AG which was passing nearby tree ,he got electric shock and Suddenly Victim fall down from ladder. He was immediately brought to sarvajanik Hospital Modasa. where he was declared dead.</t>
  </si>
  <si>
    <t>line shifting done after payement by the land owner</t>
  </si>
  <si>
    <t>BHAVANPUR</t>
  </si>
  <si>
    <t>AKASH DILIPBHAI PAVAR</t>
  </si>
  <si>
    <t>21-07-2023</t>
  </si>
  <si>
    <t xml:space="preserve">A Fatal Human electrical accident Outsider of shri Akash Dilipbhai Pavar Was Occured on dated. 21.07.2023 time approx 8:00 AM.A truck Loaded with goods was park under the 11 kv line. truck cleaner was climb over the truck to open the tarpaulin and he was came in to induction zone of the 11 kv Shamlaji jgy line and he was electrocuted and died.the loadind truck hight was 13 feet (measured) and the 11 kv line hight is 15.8 feet.(measured).The parking place is on the main road side it was non use petrol Pump entrance. </t>
  </si>
  <si>
    <t>10 MTR POLE  ERECTED AND LINE TO GROUND DISTANCE INCREASE</t>
  </si>
  <si>
    <t>GADI</t>
  </si>
  <si>
    <t>NINAMA ARVINDBHAAI VAGJIBHAAI</t>
  </si>
  <si>
    <t>28-07-2023</t>
  </si>
  <si>
    <t>Due to heavy wind and rain at night time of date 27.7.2023 a PSC pole of 2 wire LT line located at pond site falls and conductor of LT line spread on ground ,In the morning of date 28.7.2023 at approx 8.30 am while going for graasing 1 Cow and 1 Bullock of Ninama Arvindbhai Vaghjibhai came in contact with live LT conductor got eletric shock and died.</t>
  </si>
  <si>
    <t>NEW POLE ERECTED AND LT LINE MAINTENANCE DONE</t>
  </si>
  <si>
    <t>ZALA ARJUNSINH DALAPATSINH</t>
  </si>
  <si>
    <t>26-07-2023</t>
  </si>
  <si>
    <t>On Date 26.07.23 time approx 4:15 pm Talod-2sdn Electrical Assitant Shri Zala arjunsinh Dalapatsinh  go in Village Tajpurcamp attend Lt complain of near Parmar Balwantsinh Bapusinh Houshe of Bileswar Jgy fdr.Before He attend the Lt complain Totally power off lt line with Safty point of view of after that he climb on the Lt pole For attend the complain at that time His right Leg was Slip on the lt pole oh the fifth step&amp; he fallen the Land.His right Leg Was Factured &amp; goes to Medical Treatment for Himatnagar Shivam Orthopedic Hospital .His helath  on Injury factured On right Leg for Mechanical Accident &amp; he now Futrther Treatment in Sivalic Othopedic Hospital Himatnagar .</t>
  </si>
  <si>
    <t>GOLVADA</t>
  </si>
  <si>
    <t>(1) Thakor Rmeshaji Nenaji - Buffalow 1 No.        (2) Thakor Amaratji Mohanji-Cow 1 No.</t>
  </si>
  <si>
    <t>29-07-2023</t>
  </si>
  <si>
    <t>1.    A fatal animal accident occurred to a Buffalo (1 No.) and a Cow (1 No.) on Date 29.07.2023 at about 20:00 hr. at Vill. Golvada ( Nr. Dhuniya Talav ), Tal. Idar, Dist. Sabarkantha. Both buffalo and cow was tied near D.O. Double Pole structure of 11 KV Ravol Ag feeder (Loc. No. 45/24). Due to porcelain pin of double Pole D.O. Structure the D.O. Pin Shorted and leakage power pass through fabrication earthing wire to earth and surrounding. Due to conti. Rain since last two days and humid atmosphere cow and buffalo got electrocuted and died on the spot.The Detail investigation is under progress.</t>
  </si>
  <si>
    <t>JUNIVASNI</t>
  </si>
  <si>
    <t>SOLNKI NATHABHAI KARSHANBHAI</t>
  </si>
  <si>
    <t>30-07-2023</t>
  </si>
  <si>
    <t>On date 30.07.23 time Approx 2:34 pm 11 KV Vasnijgy fdr Transfomer Centre of JuniVasni Village Nr Tc Pole no 75/15/13 area which Tc Cntre of gadar polePassing Thourgh Jnivasni village Whre One Buffalow Grassinh the Grass&amp; came in to contact Tc CentreGadar Pole no 75/15/13 with GI strip of Neutral Earthing in Rainy Season got Electrocted &amp; died on Spot at a time PM Report &amp; Police Panchnama &amp; Detail Investigation Awaited.</t>
  </si>
  <si>
    <t xml:space="preserve">TC EARTHING RECTIFIED </t>
  </si>
  <si>
    <t>KALVAN</t>
  </si>
  <si>
    <t>BHAGORA SANJAYBHAI DALABHAI</t>
  </si>
  <si>
    <t>Due to heavy wind and rain at night time of date 30.07.23 appro time 09.00 am heavy tree fallen on the 2 wire lt line  (Vireshvar JGY).Conductor broken and fallen on the Buffello(he) tied nearby such lt line and got Electroued and died..</t>
  </si>
  <si>
    <t>DOC PENDING</t>
  </si>
  <si>
    <t>Pechhdal</t>
  </si>
  <si>
    <t>Prajapati Jaykumar Mukeshbhai</t>
  </si>
  <si>
    <t>NFH (Mech)</t>
  </si>
  <si>
    <t>19.04.23</t>
  </si>
  <si>
    <t>11 KV Durga feeder and 11 KV Navnit Ag feeder power togathered  on same pole at location:44 .So for Separation of two feeder power Conductor removal work under progress and two conductor removed by victim . victim was stepdown  from pole and pole fall down due to tension of wire and wire broken from middle and victim jump from pole and injuries occurred on his leg.</t>
  </si>
  <si>
    <t>work with safety</t>
  </si>
  <si>
    <t>THAKOR ANITABEN ARVINDBHAI</t>
  </si>
  <si>
    <t>A FATAL HUMAN ELECTRICAL ACCIDENT OCCURRED ON DATE 21/06/2023 AT CHALVADA VILLAGE VARSADIYA VISTAR ABOUT 6:30 AM TO OUTSIDER THAKOR ANITABEN ARVINDBHAI APPROX 30 YEAR OLD UNDER RADHANPUR 2 SDN THE ACCIDENT OCCURRED TO VICTIM WHILE SHE WAS GO FOR REMOVE TABLE FAN PLUG FROM EXTENSION BOARD (ZALEBI) SHE WAS TOUCHED TO LIVE CONTACT OF THREE PIN PLUG COMING FROM SWITCHBOARD AND SHE WAS ELECTROCULATE. SO VICTIM WAS ADMITTED TO REFERAL HOSPITAL RADHANPUR FOR TREATMENT WHERE DOCTOR DECLARED HIM DIED.</t>
  </si>
  <si>
    <t>Ambaji</t>
  </si>
  <si>
    <t>NONE</t>
  </si>
  <si>
    <t>29-06-2023 &amp; approx. 21.15</t>
  </si>
  <si>
    <t xml:space="preserve">Due to  leakage current in Street Light Junction Box of Gram Panchayat Ambaji at Bull passes near by it and get electric shocked and died  </t>
  </si>
  <si>
    <t>Jorapura</t>
  </si>
  <si>
    <t>Khatana Hakmaji Ranchhodji</t>
  </si>
  <si>
    <t>01-07-2023 &amp; approx. 13.45 PM</t>
  </si>
  <si>
    <t xml:space="preserve">Baffalo grazing near 4 wire LT line of adarsh Nivashi school TC Transformer located on 11 kv Laxmipura JGY feeder emanating from Iqbalgadh SS while grazing accidentally LT conductore snapped and Baffalo came in contact with broken LT conductor and got electrocuted and died  </t>
  </si>
  <si>
    <t>Memadpur</t>
  </si>
  <si>
    <t>Thakarda Meruji Ravaji</t>
  </si>
  <si>
    <t>07/07/2023 &amp; approx. 04.15 PM</t>
  </si>
  <si>
    <t>due to LT wire dropped from the shackle and fall in U Clamp so current passed in GI Earthing wire, Cow directly contect with GI wire and get shocked and died immediately</t>
  </si>
  <si>
    <t>Dholiya</t>
  </si>
  <si>
    <t>Dabhi Lasmabhai Amrabhai</t>
  </si>
  <si>
    <t>07-07-2023 &amp; approx. 03.45</t>
  </si>
  <si>
    <t>While buffalo of shri Dabhi Lasmabhai Amarabhai grazing near panchayat transformer located on 11kv laxmipura jgy feeder emanating from iqbalgadh ss, accidentally touching to stay wire of panchayat TC at that time rain is continue so may be due to leakage current buffalo got electrocuted and died.</t>
  </si>
  <si>
    <t>SANESDA</t>
  </si>
  <si>
    <t>THAKOR ANUPJI TAKHAJI</t>
  </si>
  <si>
    <t>7.7.2023</t>
  </si>
  <si>
    <t>Late shri thakor anupji takhaji while hanging the wet umbrella to the roof angle of house which was electrocuted by the 1/18 wire glowing the bulb punctured by the rat &amp; touched the roof angle the victim got electrocuted and died on the spot.</t>
  </si>
  <si>
    <t>KANT</t>
  </si>
  <si>
    <t>RAMANLAL KHETABHAI SOLANKI</t>
  </si>
  <si>
    <t>8.7.2023 &amp; 09:30 Hrs.</t>
  </si>
  <si>
    <t>Victim was trying yhrow garbage from bucket from inside premise to outside of 2.4 m heighted fencing away.while his bucket felt down outside his premise .so he was trying to take back bucket from outside with help of  iron pipe came contact with 11 KV Ujala JGY feeder line.and got shocked and met with non-fatal electrical human accident.</t>
  </si>
  <si>
    <t>ALHABAD</t>
  </si>
  <si>
    <t>CHOUDHARY RAMESHBHAI ARJANBHAI</t>
  </si>
  <si>
    <t>11.07.2023</t>
  </si>
  <si>
    <t>As rainy season and site at near the village lake there is leakage current passed through the neutral earthing  and 1 buffalo get shock and died on the spot.</t>
  </si>
  <si>
    <t>Remove the leackage current</t>
  </si>
  <si>
    <t>NAVISANA</t>
  </si>
  <si>
    <t>PRAKASHBHAI AMRATBHAI JOSHI,BHAVNABEN PRAKASHBHAI JOSHI,RUDRA PRAKASHBHAI JOSHI</t>
  </si>
  <si>
    <t>11.7.2023  (9:46 AM)</t>
  </si>
  <si>
    <t>ON DATED:11.07.2023,APPROX TIME:9:46 A.MP.M.SHRI RUDRA PRAKASHBHAI JOSHI,BHAVNABEN PRAKASHBHAI JOSHI,PRAKASHBHAI AMRATBHAI JOSH ALL VICTIM CONTACT WITH VALGANI WHICH IS CONNECTED WITH EARTHING WIRE OF NEAREST LT POLE AND ALL VICTIM ELECTROCUTED ONE BY ONE .</t>
  </si>
  <si>
    <t>breaking the Central electricity authority (measures relating to safety and electric supply ) Regulations 2023 / 16 (2) and 74</t>
  </si>
  <si>
    <t>remove vargani from pole</t>
  </si>
  <si>
    <t>DEESA</t>
  </si>
  <si>
    <t>22.07.2023 @ 2.30</t>
  </si>
  <si>
    <t>As per praimary report On Date-22-07-2023 at around 2.30 pm in Rainy atmosphere, from 3rd floor neutral return from looping cable, so on tc neutral and due to, 2 pole structure earthing and tc neutral earthing common &amp;  current pass through earthing and at around 2:30 pm, 1 cow and 1 Bull of no owner found, are passes nearer to Nilkanth Arcade, 2 pole do structure near Transformer(which is on RCC Otla)and due to wet land  leakage current, Cow and Bull both got electrocuted and died on the spot, So after cutting the 3d floor circuit looping cable &amp; Restore power</t>
  </si>
  <si>
    <t>Chandravati</t>
  </si>
  <si>
    <t>Prajapati Dashrathbhai Ambarambhai</t>
  </si>
  <si>
    <t>23.7.23 (4:00PM)</t>
  </si>
  <si>
    <t>on dated 23.07.2023 approxi time :4.00 p.m.In Chandravati  village ,Prajapativas  vistar,Due to victim shri Prajapati Dashrathbhai Ambarambhai and two labour plastar of wall work in his own home. In this time his daughter shri Shradhdhaben Dashrathbhai prajapati extension of Plastic switch board plug with wire is switch on and this time switch board is shri Prajapati Dashrathbhai  in Hand. in Switch board two wire is open so when daughter of Dashrathhai Prapati extension board switch on and open wire contact came to Dashrathbhai Prajapati hand  might got shocked and died .such type of accident occured.</t>
  </si>
  <si>
    <t>BAVARDA</t>
  </si>
  <si>
    <t>VAGHELA DIPUBHA MAMAJI</t>
  </si>
  <si>
    <t>26.07.2023</t>
  </si>
  <si>
    <t xml:space="preserve">A  FATAL HUMAN ELECTRICAL ACCIDENT OCCURRED ON DTD 26.07.2023 AT BARVADA VILLAGE ABOUT 18:15 PM TO OUTSIDER VAGHELA DIPUBHA MAMAJI APPROX 55 YEAR  OLD UNDER VARAHI SDN THE ACCIDENT OCCURRED TO VICTIM WHILE HE WAS CUTTING BRANCHES OF SMALL BAVAL BESIDE OF ROAD NEAR LT LINE PSC POLES AND ELECTROCUTED WITH CONTACT OF GI WIRE SO VICTIM WAS ADMITTED TO CHC SANTALPUR FOR TREATMENT WHERE DOCTOR DACLARED HIM DIED. </t>
  </si>
  <si>
    <t>SURKA</t>
  </si>
  <si>
    <t>THAHOR VIRCHANDJI PARMAJI &amp; other four</t>
  </si>
  <si>
    <t>FH &amp; NFH</t>
  </si>
  <si>
    <t>27.07.2023</t>
  </si>
  <si>
    <t>A fatal and non fatal accident occurred in private premises on dtd 27.07.2023 surka village. As accident occurred in private premises after meter installation mcb/elcb not provided. The house is paka makan front ande behind is made up with cement shed support with iron channel and iron pipe in this shed thin wire tie up for hangging the cloth to this iron pipe and iron channel. in this shed wiring is non standard and on the iron pipe fans and tubelight and bulb holder placed with joint wires. the wires where bulb holder is places there is joint with blue tape but tap was damage and insulation cut and live wire is directly to iron pipe.the thin wire is tie up with the iron pipe and iron channel so current pass through thin wire when lady was removing the cloth from thin wire she got shock n other get shock while they are lying to save her .one person from their family get some wooden and get isolate from thin wire as all five are unconscious so he was taking all five victim in pick up dala to radhanpur sadaram hospital for treatment with help from other people. thakor virchandbhai parmabhai declared dead and other 4 are getting treatment and normal.</t>
  </si>
  <si>
    <t>KHARADI JITENDRABHAI SHANKARBHAI</t>
  </si>
  <si>
    <t>Human Fatal outsider Electrical accident occured to victim Shri Kharadi Jitendrabhai Shankarbhai near Rana Saiyad circle by pass road Taluka Modasa.  As per letter received from police station on date 20.07.2023, an incident of electrocution to kharadi jitendrabhai had occured near Rana saiyad circle, Modasa road transport petrol pump on date 12.07.2023. The site was inspected on date 20.07.2023, and none of the person present at petrol pump was ready to give information of incident to write site panchnamu about this incident, thus, rojkam was prepared. As mentioned in police station letter, a tempo was parked in front of petrol pump and victim was trying to tie tarpaulin on the roof of tempo and mistakenly came in contact with live conductor of 11kv Dhunavada JGY feeder  and fell down from the top of tempo and was taken in rikshaw to the hospital. No person working at petrol pump or periphery area had clear idea about the accident and thus were not ready to give statement as eye-witness about the incident. The persons working at petrol pump were having no idea about the working state of CCTV cam. And, also about the incident and told to get information from the manager.  UGVCL had visited the site several times for about 4 days to meet the manager to know about the incident but manager was not present. On 26.07.2023 we met the manager, but he also was not ready to sign in panchnama and stated that CCTV installed on petrol pump were not in working condition. Moreover, no any complain or news of accident from any means was received at this office at the day of incident. On date 01.08.2023, copy of PM report and copy of police panchnama was received at this office and cause of death as per p.m. report is “Cardio respiratory failure due to electrocution.”</t>
  </si>
  <si>
    <t>line is as per standard higth. Victim himself risponsible</t>
  </si>
  <si>
    <t>BAJKOT</t>
  </si>
  <si>
    <t>Hiraben Jasvantsinh Khant</t>
  </si>
  <si>
    <t>On date 31.07.23 Approx. 12.30 pm, the Buffalo of  owner Smt. Hiraben Jasvantsinh Khant was  grassing near the AG Transformer of 11 KV Vaniyad AG feeder. In this transformer the neutral earthing was detoriated so artificial earthing was made by someone using coated conductor which was binding to the nearby Guy so the leakage current was found in Guy. While the Buffalo passing near the Guy, it touched to the Guy wire and got electric shock and died on the spot.</t>
  </si>
  <si>
    <t>MAKVANA MAHESHSINH BHAVANSINH</t>
  </si>
  <si>
    <t>11 KV KANAL AG FEEDER PASSING FROM VAKHATPURA KAMPA HILLY GAUCHAR AREA.THERE WAS A MOUNT BELOW THE SPAN BETWEEN LOC 162 AND LOC 162/1.ALSO DUE TO RAIN AND CYCLONE A POLE OF LOCATION 162 WAS TILTED.SO THAT THE DISTANCE BETWEEN LINE AND EARTH WAS AT LESS CLEARANCE.WHERE ONE BUFFALOW GRASSING THE GASS&amp; CAME IN TO CONTACT WITH LIVE WIRE AND GOT ELECTROCUTED AND DIED ON SPOT AT A TIME ,PM REPORTAND POLICE PANCHANAMA&amp; DETAIL NVESTIGATION AWAITED.</t>
  </si>
  <si>
    <t>DUE TO CYCLONE POLE TILTED &amp; RECTIFIED ON SAME DAY &amp; SAFE DISTANCE CREATED.</t>
  </si>
  <si>
    <t>15000/-</t>
  </si>
  <si>
    <t>BHAGORA KANUBHAI SUKAJI</t>
  </si>
  <si>
    <t xml:space="preserve"> A FATAL HUMAN ACCIDENT OF OUTSIDER LATE SHRI BHAGORA KANUBHAI SUKAJI AT . VIL. BUDHARASAN TA. BHILODA DIST. ARAVALLI. WAS OCCURED. EXACT DATE AND TIME NOT FOUND  BECAUSE NO ONE IS EYE WITNESS, BUT AS PER INFORMATION RECEIVED FROM BHILODA POLICE STATION IT MAY OCCURED IN BETWEEN APPROX DT 01-08-2023,15:00 TO 02-08-2023 ,16:15 Hrs. VICTIM MAY GOT ELECTRIC  SHOCK WHILE PLUG IN OR PLUG OUT FUSE OF 1Q MOTOR IN STARTER BOARD. SO CURRENT PASSED THROUGH HIM AND ELECTROCUTED AND  HENCE DEAD.</t>
  </si>
  <si>
    <t>PRIVATE PREMISIS</t>
  </si>
  <si>
    <t>ZALA KANUBEN CHHANSINH</t>
  </si>
  <si>
    <t>AS PER THE STATEMENT OF THE VILLAGERS OF HATHIPURA VILLAGE, IN HER PRIVATE PREMISES WHILE STARTING SINGLE PHASE MOTOR BY VICTIM AT AROUND 11.30 AM, AFTER GIVING POWER SUPPLY TO MAIN PLUG, SHE WAS MAKING ARRANGEMENTS BY MALE FEMALE PLUG TO START THE MOTOR. AT THE SAME TIME, SOMEHOW  LIVE PIN PLUG CONNECTOR TOUCHED HER UPPER SIDE OF RIGHT HAND THUMB AND GOT ELECTROCUTED AND FELL DOWN. SHE GOT SHOCKED AND TAKEN TO HOSPITAL FOR FURTHER TREATMENT BUT DIED AS PER EYE WITNESS STATEMENT. PM REPORT AND POLICE PUNCHNAMA AWAITED.</t>
  </si>
  <si>
    <t>NOT LIBALE</t>
  </si>
  <si>
    <t>Gadhoda</t>
  </si>
  <si>
    <t>BAROT RAMANBHAI GANPATBHAI</t>
  </si>
  <si>
    <t>As Per Information Received On Mobile Imeediately Reached At Accident Location As Per Site Situation It Was Primarily Observed That The Victim Was Climbed Him Self On Lt Pole For Replacement Of Faulty Stright Light Bulb Without Informing UGVCL While Working On Pole Suddenly Victim May Fell Down On Ground And Then Victim Was Taken To Civil Hospital For Futher Treatment And Dr. Has Declared As Death. Further Cause Of Death May Be Declared After Detail Investigation And PM Report. Detail Investigation Is Under Process PM Report And Police Punchnama Awaited.</t>
  </si>
  <si>
    <t>SALATPUR</t>
  </si>
  <si>
    <t>PATEL PANKAJKUMAR  MULAJIABHAI</t>
  </si>
  <si>
    <t>Today i.e.date:- 9/8/2023, at 8:00am approximate Mr Patel
pankajkumar Mulajibhai's cow was tied in his cattle house for some unknown
reason she was reselesed and came out from cattle house at this time Mr.
Pankajbhai or his family members where not present, &amp; released cow grazing
near transformer.  On this transformer ag connection of Mr.Patel Maheshbhai
Mulajibhai connected by 10mm2 PVC insulated cable, found this cable pvc
insulation has damage near meter room where cable hanging by open aluminum
wire on roof of meter room, there is B phase &amp; neutral wire insulation
damage  by this reason B phase short between neutral wire and &amp; return
current passing through netural to earth, when cow near this transformer
and contact with netural earth of transformer she got electrocuted and died
at a time, PM report and police panchnama awaited.</t>
  </si>
  <si>
    <t>DAMAGED CABLE REPLACED WITH WITH NEW ONE &amp; RECTIFIED.</t>
  </si>
  <si>
    <t>UKARADI</t>
  </si>
  <si>
    <t>Bhambhi  bhikhabhai kodarbhai</t>
  </si>
  <si>
    <t>Fatal animal accident occurred to cow of bhambhi bhikhabhai kodarbhai at - ukaradi village, ta- meghraj, dis- arvalli . During 11:30 Am . As per information getting by owner. The animal fatal electrical accident occurred to cow. Cow grazing grass near AB SWITCH of 11 kV khokhariya jgy feeder but any other reason cow contact with stay wire of AB switch with their pod and that time stay wire broken from earth and accidentally touch with AB SWITCH jumper and current pass through that stay wire of AB switch so cow GOT electrocuted and at that time cow died on the spot</t>
  </si>
  <si>
    <t>rectification done</t>
  </si>
  <si>
    <t>Amarapur(Valani Muvadi)</t>
  </si>
  <si>
    <t>Mr Zala Mukundbhai Budhabhai</t>
  </si>
  <si>
    <t>The fatal Animal Accident occured on dt 20/8/2023, at 15:30pm approximate Mr Zala Mukundbhai Budhabhai's She Buffalo was tied front of his house under 11KV Ghadiya JGY  2w LT line  by owenr. At this time due to heavy rain and wind the corroded LT wire broken and fall down on  buffalo and buffalo came in the contact with live conductor and got electrocuted  and buffalo died on the spot.The detail investigation is under process.</t>
  </si>
  <si>
    <t>IN CYCLONE CONDITION ,BROKEN CONDR RECTIFIED  &amp; SAFE DISTANCE MAINTAIN FROM GROUND.</t>
  </si>
  <si>
    <t>REVAS (NAVA)</t>
  </si>
  <si>
    <t>THAKARDA KIRTIBHAI LAXMANBHAI</t>
  </si>
  <si>
    <t xml:space="preserve">CONSUMER NO 29451101330 NAMED NAVA REVAS GAM SEVA MANDLI PREMISES HAVE RO PLANT AND VICTIM FELL DOWN ON ELECTRIC MOTOR IN CONSUMER PREMISES TERMINAL BLOCK OPEN OF MOTOR VICTIM ALONE IN PREMISES  AT TIME OF ACIDENT AND SOME ONE PERSON GO IN ROOM AND FOUND VICTIM FEELON MOTOR AND ASSUME GOT ELECTROCUTED AND DIED ON THE SPORT </t>
  </si>
  <si>
    <t>BHATERA</t>
  </si>
  <si>
    <t>1.BARANDA TARABEN SURESHBHAI 2.BARANDA VIPULBHAI SURESHBHAI 3.BUFFALO</t>
  </si>
  <si>
    <t>FA/FH (Elect)/NFH</t>
  </si>
  <si>
    <t>A One Fatal Human,One Fatal animal and one Nonfatal Human Electrical accident at village:-Modhari,Ta:-bhiloda,Dist:-Aravalli was occured on dt:-21.08.2023 at approx morning time(exact time not found).While victim may tie a small buffalo(padi) in open area,which is placed on right side of HER house.The one side of iron wire which is already placed on ground and other side of her house and when fault occur in ceiling fan the fault current pass fan wire through angle and iron wire and victim and small buffalo touch to iron wire and so accident occur and victim and small buffalo both died on spot and other victim touch to them and injured and he refer in Hospital</t>
  </si>
  <si>
    <t>MUNJI</t>
  </si>
  <si>
    <t>SOLANKI MOHANSINH JAVANSINH</t>
  </si>
  <si>
    <t>AS PER INFORMED BY VILLAGE ELECTRICAL ASSISSTANT, A PERSON  CLIMBED 10 KVA AG TC TO BIND ONE BLOWN D.O FUSE WITH THE HELP OF WOODEN STICK OF APPROX 5 FEET WITH ALUMINIUM WIRE. DURING THE SAME, SOMEHOW VICTIM CAME IN LIVE CONTACT WITH 3 PH POWER OF 11 KV DEROLI AG FEEDER JUMPER AND ELECTROCUTED. SAME TIME TT OCCURED AT SS END. AS PER EYE WITNESS STATEMENT, HE DONT KNOW HOW INCIDENT OCCURED BUT HE SAW THE VICTIM FELL DOWN AND HE RUN TO CHECK THE VICTIM AND IMMEDIATELY INFORM TO AMBULANCE AND TAKEN TO HOSPITAL.</t>
  </si>
  <si>
    <t>VICTIME RESPONSIBLE FOR ACCIDENT.</t>
  </si>
  <si>
    <t>PATEL HASANBHAI IBRAHIMBHAI</t>
  </si>
  <si>
    <t>AT AROUND 10.30AM, BUFFALO OWNER INFORMED TO SATHAMBA COMPLAINT CENTRE ABOUT ACCIDENT. IN VILLAGE FAZALPURA, THERE WAS A CONNECTION OF PATEL BALUBHAI RANCHHODBHAI AND CONDUCTOR PASSING THROUGH PATEL MAHMADBHAI ADAMBHAI FARM. IN ABOVE FARM 3 NOS BUFFALOES WERE GRAZING GRASS. WHILE GRAZING, ONE SHE BUFFALO LEG CAME IN CONTACT WITH SNAPPED LT CONDUCTOR (DUE TO TREE BRANCH FALLEN) OF 3 W AG LT AND GOT ELECTROCUTED AND DIED ON SPOT.</t>
  </si>
  <si>
    <t>TREE BRANCH CUTTING DONE 7 BROKEN CONDR RECTIFIED  &amp; SAFE DISTANCE MAINTAIN FROM GROUND.</t>
  </si>
  <si>
    <t xml:space="preserve"> Javanpura(Fatepura)</t>
  </si>
  <si>
    <t>18.08.2023 AT 6:30 A.M.</t>
  </si>
  <si>
    <t>The Said Accident occurred on dtd.18.08.2023 at about 06.30 AM,At the time of site inspection it was found that HT pole loc no: 39 of 11 KV Vavadi in AG FEDEER HT top outgoing wire broken from pin-tap shackle pole from jumper and fall on farmer fancing iron wire which is running around farm which is supported with wooden stick , so current passing through live outgoing broken conductor in fancing iron wire and both victim are came in contact with iron fancing wire and non fatal human accident occurred both victim adimted to PHC satlasana for primary teratment and satlasana PHC refer to vadnagar GMERS civil hospital for further treatment. Now both victim are under treatment at dharoi private clinic named Al-shifa clinic.</t>
  </si>
  <si>
    <t xml:space="preserve">Conductor broken and leackage found in tc fencing </t>
  </si>
  <si>
    <t>Install Protection system when conductor snapped and tripping should be there immediately</t>
  </si>
  <si>
    <t>Maintenance of conductor has been done</t>
  </si>
  <si>
    <t>Rathodipura (kada)</t>
  </si>
  <si>
    <t>Rathod Dhavalsinh Manuji</t>
  </si>
  <si>
    <t>29.8.2023 AT  2.45 PM</t>
  </si>
  <si>
    <t xml:space="preserve">As on Dtd.29.8.2023,at 2.45 PM ,at Farm house cattle shed Of Rajput Gambhirji Rajaji,Cons.no-21226/10330/8,RL farm house connection village-Rathodipura(kada) ta-Visnagar victim was doing maintenance of old milking machine at his cattle shed ,machine was faulty and leakage current was flowing on every part of machine and victim was in contact of machine got electrocuted and died.we have checked meter and service cable and service line found good condition. afterr meter there is no ELCB fitting in wiring.When we have  switched ON the motor of milking machine the leakage current was passing on whole parts of the machine. Victim has touched machine for repair purpose and got electric shok.Victim was taken to hospital visnagar, at he was declared dead.The detail investigation is under progress. </t>
  </si>
  <si>
    <t>Internal Damage in Milk Machine ; leackage found on fram of milk machine</t>
  </si>
  <si>
    <t>ELCB and RCCB isntallation is required</t>
  </si>
  <si>
    <t>Raval Sagar Jigneshbhai ( App.Lm)</t>
  </si>
  <si>
    <t xml:space="preserve">29.08.2021 AT 16:45 </t>
  </si>
  <si>
    <t>S S Chauhan           (ALM )</t>
  </si>
  <si>
    <t>On dtd 29.08.2023 at 16:45  Nonfatal human departmental Electrical  Accident Occurred to Sagar Jigneshbhai Raval APP.LM  at Village Kadi  ,Detroj-Kadi Road .As per statement of ALM Surendrakumar S Chauhan  he was going to make power off of 11kv Patelnagar  urban fdr to Dismentle (two span Conductor).meanwhile he had instructed to Sagar raval (app lm) to remove unwanted grass sarrounding the pole from ground side , so that when he come back  to remove  the conductor.  while Sagar raval (app.Lm) was Removing unwanted grass &amp; Creepars  sarrounding the pole from ground side  at that time may be momentary power leakage current might have  been passed &amp; may be  came in contact with Sagar Raval (app.lm )  and because of that  he got electric shock. No any transiant Triping was registered on 11kv Patelnagar urban fdr at 66kv Laxmipura SS.  Detail Investigation is under process.</t>
  </si>
  <si>
    <t>Creeper was removed and educate line staff make sure of working was not done by App LM</t>
  </si>
  <si>
    <t>Tintoda</t>
  </si>
  <si>
    <t>Thakor Divyaben Gopalji</t>
  </si>
  <si>
    <t>Leakage Current Problem Solved</t>
  </si>
  <si>
    <t>Dehgam</t>
  </si>
  <si>
    <t>Shah Darshanaben Dilipbhai</t>
  </si>
  <si>
    <t xml:space="preserve">Today as on dt 14.8.23 at around 12.30 pm, information recieved from police station dehgam that fatal electrical accident occurred on dt.12.8.23 .hence we visited site &amp; got information like  victim went for bath in her bathroom.For bath,she did hot water in her bathroom by electric heater. When she put her hand into water for checking , unfortunately she got electrocuted &amp; fall down in her bathroom &amp; died.
Heater taken in custody by Police for further investigation 
</t>
  </si>
  <si>
    <t xml:space="preserve">PROTECTIVE DEVISE ELCB PROVIDED BY CONSUMER AND NEW TEST REPORT ALSO PROVIDED AT SUBDIVISION OFFICE </t>
  </si>
  <si>
    <t>Rakhiyal</t>
  </si>
  <si>
    <t>Prajapati  Bharatbhai Keshabhai</t>
  </si>
  <si>
    <t>Today as on dt 15.8.23 at around 12.30 pm,  information recieved from our line staff that fatal electrical accident occurred on dt.15.8.23 .hence we visited site &amp; got information  like  victim was going to fit flag to gate of society with 20 feet long steel pipe but he lost balance and steel pipe touch to one phase of 11Kv Alakhdhani fdr passing near society gate   unfortunately he got electrocuted &amp; died.</t>
  </si>
  <si>
    <t>work should be done as per CEI regulation 14  of 2023 and ABC conductor must be used near residential area.</t>
  </si>
  <si>
    <t>AS THE HEIGHT OF THE LINE IS 18FEET FROM GROUND SO THERE IS NO REQUIREMENT FOR ANY RECTIFICATION AT SITE.</t>
  </si>
  <si>
    <t>Kubadthal</t>
  </si>
  <si>
    <t xml:space="preserve">Mehulbhai Natvarbhai Chauhan </t>
  </si>
  <si>
    <t>As per report received from kanbha police station on 25-08-2023 at 18:05 , as per eyewitness statement &amp; as primary investigation, while fitting metal sheet on fabrication at front side of shed at upper portion ( Plot no 298/299, Vivekanand Ind park, Kubadthal) , somehow metal sheet touched 11 kv line passing through road side and he fall down on iron channel placed on ground inside shed. Immediately he shifted to shiv hospital , Bakrol and declared dead.</t>
  </si>
  <si>
    <t xml:space="preserve">Jayeshbhai Ravaji Chauhan </t>
  </si>
  <si>
    <t>As per report received from Naroda police station and as per eyewitness statement &amp; as primary investigation, while cleaning metal sheet inside factory premises, the victim fall down and while lifting him up by eyewitness he feeled electric shock after that switching off they took victim to asarva civil hospital where after he was declared dead.</t>
  </si>
  <si>
    <t xml:space="preserve"> NA Pvt Premises</t>
  </si>
  <si>
    <t xml:space="preserve">Vikrambhai Sagarambhai Bharwad </t>
  </si>
  <si>
    <t>The Complaint Of This Incident Was Received At The Complaint Center And Employee Of Bavla 1 Sub Division Immediately Reached The Incident Site And Removed The DO Of The Transformer And Stopped The LT Line Power Supply.</t>
  </si>
  <si>
    <t>Jagdishbhai Kanabhai Dantani</t>
  </si>
  <si>
    <t xml:space="preserve">Buffalo goes for grassing nearer to HT pole D.O.tapping said buffalo rush it's dock with stay wire of said pole broken stay wire touch to middle D.O.fuse link so got electrocuted and died </t>
  </si>
  <si>
    <t xml:space="preserve">NEW STAY WIRE WITH STAY INSULATOR PROVIDED AT SITE, OLD STAY REMOVED FROM SITE </t>
  </si>
  <si>
    <t>Prajapati Rameshbhai  Hargovanbhai</t>
  </si>
  <si>
    <t>08.09.2023 @ 13:45  Hrs Approx</t>
  </si>
  <si>
    <t xml:space="preserve">As news published in Divyabhaskar on dated 10-09-2023 regarding fatal human electrical accident occured to Prajapati Rameshbhai Hargovanbhai at village vansa, site visited on dated 11-09-2023 by undersigned.As per eye witness statement ,on dated 08-09-2023 at around 13:45 hrs, victim shree Prajapati Rameshbhai Hargovanbhai had connected single phase monoblock motor with switch board for spraying  water to wall of his rennovated home by connecting male female contact pin.The female contact pin is connected with black colour wire just from 2 inch of distance away from motor body.During fitting/removal of male contact to/from motor female contact after keeping board switch off, victim may have come in contact with body of shorted motor and got electrocuted. </t>
  </si>
  <si>
    <t>Gokalgadh</t>
  </si>
  <si>
    <t>Prajapati Lakshmiben Bholabhai(Age Approx. 63 years )</t>
  </si>
  <si>
    <t>17-09-2023      at Approx. 4:30 Hrs.</t>
  </si>
  <si>
    <t>There was heavy rain and strong wind since yesterday evening, which caused a branch of a tree to fall on LT overhead line of Gokalgadh village transformer at around 4:30 am. One conductor of 3ph 4 wire LT line near the road passing from Gokalgadh to Boriyavi village was snapped by tree branch falling on it, and fell on the ground. The victim was going to her farm at around 4:30 am by the same route. There is water logging on the road at present. So while passing by water logged road, the victim accidently came in contact with snapped live conductor fallen on the ground and got electrocuted. The detailed reason is under investigation.</t>
  </si>
  <si>
    <t>Line maintanance to be done on periodic basis</t>
  </si>
  <si>
    <t>Tree cutting required on periodic basis</t>
  </si>
  <si>
    <t>tree cutting maintenance work completed</t>
  </si>
  <si>
    <t xml:space="preserve"> Virampura(Lakhavad)</t>
  </si>
  <si>
    <t>Thakor Shaileshji Tejaji(Age Approx. 38 years )</t>
  </si>
  <si>
    <t>19-09-2023      at Approx. 8:30 Hrs.</t>
  </si>
  <si>
    <t>Today at around 8:30am, The victim unauthorizedly climbed on pole of overhead LT line to restore power supply of his residential connection having Consumer no:-20908100914 at farm house, Virampura Lakhavad. While connecting the phase conductor of the service cable to the phase conductor of the overhead line, he accidently came in contact with the conductor of oerhead LT line and got electrocuted and fallen down. There was no any complaint registered at UGVCL office or did not informed to any UGVCL personnel.</t>
  </si>
  <si>
    <t>Public are adviced not to work on UGVCL's Netowrk. Public are adviced to contact Subdivision offices for their complaints</t>
  </si>
  <si>
    <t>It is necessary to educate people's not to work on Discom's network</t>
  </si>
  <si>
    <t>Pepole were educated to keep safe distance from UGVCL network</t>
  </si>
  <si>
    <t>Rathod Amaratben Natvarsinh</t>
  </si>
  <si>
    <t xml:space="preserve">.As per eye witness statement vitctim hand come in tauch to  two pin plug remove of power supply on position switch board’s and vitctim’s right hand finger tuch to two pin plug she was current passing through vitctim body and she got electrocuted. The details cause of death is under investigation and will be decided after receiving pm report </t>
  </si>
  <si>
    <t>Kanzari</t>
  </si>
  <si>
    <t>Rabari Narayanbhai Ranchhodbhai</t>
  </si>
  <si>
    <t>19.09.2023 Time Approx. 08.30</t>
  </si>
  <si>
    <t>Buffalo of Rabari Narayanbhai Ranchhodbhai  was grazing near the road of
kanzari Village. While grazing, Buffalo came in contact with LT pole of
Village LT line. At that LT pole having LT AB Cable insulation weakened due to wind pressure and friction with u-clamp part,and the insulation  weakened part of AB Cable contact  with U-Clamp and leakage current pass through u-clamp to GI Earthing wire on pole up to ground. Where the buffalo was grazing in wet grass land below pole. Buffalow contact with G.I.earthing wire of pole where leakage current there and buffalo got electrocuted on the spot.</t>
  </si>
  <si>
    <t>LT AB Cable maintenance has been done by Sdn</t>
  </si>
  <si>
    <t>Kotdi</t>
  </si>
  <si>
    <t>Patel Rahulkumar Dahyabhai</t>
  </si>
  <si>
    <t>20.09.23</t>
  </si>
  <si>
    <t xml:space="preserve">SEPARATE EARTHING REQUIRED AND RCCB SWITCH TO BE INSTALLED TO AVOID THIS TYPE OF LEAKAGE CURRENT INCIDENT </t>
  </si>
  <si>
    <t xml:space="preserve">INSTALL RCCB AT LOCATION </t>
  </si>
  <si>
    <t>Hardikkumar Jayantilal Kumbhar</t>
  </si>
  <si>
    <t>A J Bhavsar, ALM</t>
  </si>
  <si>
    <t>During LT line maintenance work of Shivshakti society Transformer Lt line pole near Ashokbhai Natvarbhai Mehta's House, Shri Hardik Kumbhar Electrical Assistant climbed on the pole and Suddenly his hand slipped from pole and he fell down.</t>
  </si>
  <si>
    <t>Dumali</t>
  </si>
  <si>
    <t xml:space="preserve">Dhirubhai Valabhai Bharwad </t>
  </si>
  <si>
    <t>Today vicinity of village Dumali today HT conductor attached to side pin insulator on V cross arm of pole no 108 44 of 11 KV Dumali ag feeder is snapped from binding due to heavy wind pressure and since support of that pole has lost, the distance between HT conductor and the ground has decreased and at the same time the victim cow came in contact with HT conductor wire that fell from this pin insulator and died on the spot.</t>
  </si>
  <si>
    <t>RE BINDING CONDUCTOR OF THAT POLE AND POWE SUPPLY RESTORED.</t>
  </si>
  <si>
    <t>Ola</t>
  </si>
  <si>
    <t>Jivabhai Naranbhai Rabari</t>
  </si>
  <si>
    <t>Conductor of phase wire of 3 wire line broken due to tree branch fallen on line due to heavy rain and thunderstorm. Cow passing nearby came to contact with broken conductor and got electrocuted and died.</t>
  </si>
  <si>
    <t>Lavad</t>
  </si>
  <si>
    <t>Rabari Jerambhai Melabhai</t>
  </si>
  <si>
    <t>buffalo passing near to LT pole. On 4 wire LT pole binding of neutral wire was broken and in contact with D clamp which is in contact with earthing GI wire. In consumer Ratibhai Jivrambhai Patel's (26217002655) house one electrical equipment was earthed and return current flow through neutral.Due to heavy wind binding of neutral wire broken and came in contact with D clamp and GI earthing wire. Buffalo came in contact with live GI wire and got electrulated and died.`</t>
  </si>
  <si>
    <t>1683/21.11.23</t>
  </si>
  <si>
    <t>work should be done as per CEI regulation 14,18,43 &amp; 44 of 2023</t>
  </si>
  <si>
    <t>THE EQUIPMENT WHICH WAS SHORT HAD BEEN REMOVED AND NEUTRAL WIRE TAKEN IN TO D CLAMP AND TIED WITH BINDING WIRE TO SHACKEL INSULATOR</t>
  </si>
  <si>
    <t xml:space="preserve">Pankajbhai Mulchandbhai Shah </t>
  </si>
  <si>
    <t>4160/24.11.23</t>
  </si>
  <si>
    <t>work should be done as per CEI regulation 14  of 2023</t>
  </si>
  <si>
    <t>LT LINE MAINTANANCE DONE</t>
  </si>
  <si>
    <t>Padana</t>
  </si>
  <si>
    <t>Usmanbhai ganibhai Ghoghari</t>
  </si>
  <si>
    <t>insulation of Lt cable torned and LT cable touch at angle of TC and power flows to downside upto tc fencing where buffalo accidentally came and got electrocuted and died on spot</t>
  </si>
  <si>
    <t>Cable Tied On Psc To Mainten Distance Between Angle And Cable</t>
  </si>
  <si>
    <t>Dholera</t>
  </si>
  <si>
    <t>Ranabhai Kavabhai kanamiya</t>
  </si>
  <si>
    <t>na</t>
  </si>
  <si>
    <t>Near house of Owner small open space to kept there buffalo's where a psc pole is also there for street ligth purpose having LED bulb connections. Suddenly, when the earthing wire got stuck in the horns of the buffalo, the open joint wire of the LED light came in contact with the earthing wire and got electrocuted and buffalo died on the spot.</t>
  </si>
  <si>
    <t>Street Light Connection Made Pilfer Proof</t>
  </si>
  <si>
    <t>Lekhamba</t>
  </si>
  <si>
    <t xml:space="preserve">Pravinbhai Chhanabhai Kolipatel </t>
  </si>
  <si>
    <t>At early morning aprox. 5.30 am Shri Pravinbhai Chhanabhai Kolipatel went with their buffalo and while passing near the transformer centre of village TC Lekhamba, LT wire broken from the LT pole and lying on earth. The buffalo while passing from this area came in live contect with this broken wire and accident occured</t>
  </si>
  <si>
    <t>CORRECTIVE MAINTENANCE DONE</t>
  </si>
  <si>
    <t>Borisana</t>
  </si>
  <si>
    <t>Rabari Navghanbhai Virambhai</t>
  </si>
  <si>
    <t>On date 10.09.2023 &amp;at around 15:45 the unknown person was doing tree cutting near lt line The L.T line conductor broken by tree fallen The buffalo of RABARI NAVGHANBHAI VIRAMBHAI went for grass feeding and passed by LT broken conductor near jogni mata temple of village Borisna.Buffalo got electrocuted by broken one conductor.</t>
  </si>
  <si>
    <t xml:space="preserve">Chharad </t>
  </si>
  <si>
    <t>Sabhad Danabhai Lakhmanbhai</t>
  </si>
  <si>
    <t>A Buffalo is passing through nearby TC center and During the time one of the Horn of Buffalo is entagaled in Guy wire and as Buffalo moves forward the Guy wire stretched and at that time Guy wire touches with D.O of TC center Therefore power becomes earth and Buffalo got electrocuted and died.</t>
  </si>
  <si>
    <t>Fencing Available and Stay removed at present</t>
  </si>
  <si>
    <t xml:space="preserve">Rajoda </t>
  </si>
  <si>
    <t xml:space="preserve">(1) Smt Kailashben Dilipsinh Gohil-FH, (2) Smt Manjulaben Jitendrasinh Gohil-NFH, (3) Smt Kailashben Prabhat sinh-NFH Gohil </t>
  </si>
  <si>
    <t>FH-NFH</t>
  </si>
  <si>
    <t>New Lt Pole and Lt line Errected</t>
  </si>
  <si>
    <t>Mahesh Rajendra Kapre</t>
  </si>
  <si>
    <t>On date 17.09.2023 &amp; at around 10:30 AM victim Mahesh rajendea kapre, (labour of truck transporter)was working on truck cabinet having tarpaulin under line during heavy rain and as per police station report he may came in contact of 11 KV line and got electrocuted and died.</t>
  </si>
  <si>
    <t xml:space="preserve"> LINE MAINTANANCE DONE</t>
  </si>
  <si>
    <t>Ranjitbhai Ramdas chauhan</t>
  </si>
  <si>
    <t xml:space="preserve">During carry out fail transformer testing for in house repairing at Bavla DO store victim was moving the live LT PVC testing wire from HT side to LT side of the transformer and unfortunately live wire touch to body of victim &amp; got electrocuted and died. </t>
  </si>
  <si>
    <t>Explanation asked vide letter no.UGVCL/Bavla DO/Tech/130 dtd.4.10.23</t>
  </si>
  <si>
    <t xml:space="preserve">Metal Near Smashan </t>
  </si>
  <si>
    <t>Vaniben Bhopabhai Bharvad</t>
  </si>
  <si>
    <t>Today vicinity of  village Metal today LT  conductor of 25 Kva Ag Transformer of 11 KV Metal Ag feeder is snapped due to tree branch fallen on lt line and snapped Lt conductor fallen on fencing wire of smashan and incindently    Buffalow  came in contact with fencing   wire  and died on the spot.</t>
  </si>
  <si>
    <t>HIMATNAGAR</t>
  </si>
  <si>
    <t>Morya Poonamben Dharmveer</t>
  </si>
  <si>
    <t>Primary observation found that street light box found faulty due to that heavy fault current may pass on phase wire hence LT wire broken and fallen on private fencing of common plot so leakage current exist on fencing. Victim came in contact and electrocuted. Victim has been immediately shifted to GMERS Hospital himatnagar for further treatment.</t>
  </si>
  <si>
    <t>Unauthorized Use of Power in common plot is checked and according to check sheet Penaulty bill is given to culprit and guided to take regular connection in Common plot premices.</t>
  </si>
  <si>
    <t>Hmt</t>
  </si>
  <si>
    <t>Dadhvasana</t>
  </si>
  <si>
    <t>Zala Vijaysinh Fatesinh (Buffelo)</t>
  </si>
  <si>
    <t>DOCS PENDING</t>
  </si>
  <si>
    <t>MAKWANA BHAKTISINH SARDARSINH</t>
  </si>
  <si>
    <t xml:space="preserve">Due to wind and heavy rainfall on dated:-08.09.2023 at 3:00 pm approx. The meter service coming between  LT pole to house was cracked and touched iron stable. So leackage current passed passed through Service wire to Iron Pipe of stable.The baffalo was tied on the said iron pipe of stable. Thus buffalo got electrocuted and found death on the spot. </t>
  </si>
  <si>
    <t>DALJITPURA KAMPA (GADHIYA VASAHAT)</t>
  </si>
  <si>
    <t>NILEHSSINH KALUSINH</t>
  </si>
  <si>
    <t>THE PRIMARY CAUSE OF THIS UNFORTUNATE INCIDENT WAS Mr NILESHSINH KALUSINH CHAUHAN FAILED TO SWITCH OFF OR ISOLATE ELECTRICAL POWER SUPPLY BEFORE ATTEMPTING TO REPLACE THE BULB HOLDER THIS CRITICAL SAFETY STEP WAS OVERLOOKED LEADING TO DIRECT CONTACT  WITH LIVE ELECTRICAL  WIRES AND TRAGICALLY Mr NILESHSINH KALUSINH CHAUHAN ELECTOCTUION</t>
  </si>
  <si>
    <t>PRIVATE PRE</t>
  </si>
  <si>
    <t>LANK</t>
  </si>
  <si>
    <t>ZALA BHURSINH GAGESINH</t>
  </si>
  <si>
    <t>AT AROUND 12.14 PM, BUFFALO OWNER INFORMED SATHAMBA COMPLAINT CENTRE ABOUT ACCIDENT. IN VILLAGE LANK, THERE WAS A 4 W JGY LTCOMING FROM HIGH SCHOOL VADI TC. 2-3 BUFFALOES WERE TIED NEAR THE LT POLE. ONE BIG AMBALI TREE BRANCHES TOUCHING THE LT WIRE AND DUE TO SPARKING ONE LT WIRE SNAPPED AND FELL ON TO THE BUFFALO AND ELECTROCUTED AND SHE DIED ON SPOT.</t>
  </si>
  <si>
    <t>KARANPUR</t>
  </si>
  <si>
    <t>Damor Bharatbhai Chandubhai</t>
  </si>
  <si>
    <t>As per information received from Owner of buffalo, while in afternoon approx at around 12:30PM, the owner of the buffalo was grazing his cattle in the farm nearby "simleti vanghu". The buffalo while grazing nearby the transformer center of 11 KV Karanpur AG feeder, got in contact with the earthing wire of the transformer and got electrocuted, leading to death on spot. The suspected cause for the incident could be leakage current due to fired taping cable of the transformer center.</t>
  </si>
  <si>
    <t>earthing rectified</t>
  </si>
  <si>
    <t>MEGHRAJ</t>
  </si>
  <si>
    <t>1) Madari Radhaben Mithunnath
2) Madari Saavannath Roshannath</t>
  </si>
  <si>
    <t xml:space="preserve"> As per statement given by victims, they had been grazing their goats and sheeps in the areas behind 66 KV Meghraj SS. While doing so, they had climbed upon the terrace of an abandoned house without doors and windows, the victim Radhaben(1) while throwing stones at the goats and sheeps, got in contact with the conductor of the 11KV Bhuval JGY passing nearby the corner of the terrace. The victim Radhaben(1) got electrocuted and the victim saavannath (2) tried to seperate her from the conductor and consequently got himself electrocuted. The two victims were rescued by another shepherd grazing his cattle nearby using a wooden stick. Both the victims are under treatment at Sanjeevani Hospital - Meghraj.</t>
  </si>
  <si>
    <t>MAHELAV</t>
  </si>
  <si>
    <t>MAKVANA KAILASHBEN VADANSINH (COW)</t>
  </si>
  <si>
    <t>Date:- 15/9/2023, at 7:15am approximate Mrs. Makwana KAILASHBEN
VADANSINH's She Cow was tied front of his house, during night hours by
unknown reason cow was bondage &amp; came near LT line pole, where street light
phase wire had came out  from LT shakle &amp; falled on street light fixtures,
so by this reason live phase current leakage to earth through GI pole
earthing wire, cow came near LT pole &amp;  connect with GI earthing she got
electrocuted &amp; died on spot Detailed Investigation Report and Post Mortem
Report under progress.</t>
  </si>
  <si>
    <t>CONDUCTOR SLIPED FROM LT SHACKLE RECTIFIED &amp; EARTHING RECTIFIED.</t>
  </si>
  <si>
    <t>BHAVANGADH</t>
  </si>
  <si>
    <t>Kumpavat Jayendrasinh BharatSinh</t>
  </si>
  <si>
    <t>A fatal animal accident occurred to cow on date 17.09.2023 at about 5:00 Hr AM At vill.  Bhavangadh , Tal. Vadali. A cow was passing Under transformer center double Pole structure of 11 kv Sabalwad  ag feeder, sudden Buffalo fall down under  transformer center. As said by Buffalo owner the Buffalo was died at same time. As message received from village elect. Asst. About accident, we reach for further investigation at site.During site visit it is found do element of y phase is blown off and do porcelain pin is flashed.there might be leaked path through gi pin through the fabrication earthing to the ground. Due to continue rain seans last day fabrication and ground is wet and humid sarounding the tc center. Due to electrocution the caw is dead at the time.</t>
  </si>
  <si>
    <t xml:space="preserve"> double Pole structure of 11 kv Sabalwad  ag feeder,  transformer  maintenance done and earthing rectification done</t>
  </si>
  <si>
    <t>RABARI JORABHAI RAMBHAI</t>
  </si>
  <si>
    <t>A fatal animal accident occurred to cow on date 17.09.2023 at about 3:30 Hr PM At vill.  Paroya , Tal. Khed"ma. A cow (Male)was passing Under transformer center double Pole structure of 11 kv Rodhra Jgy feeder, sudden  cow (Male)fall down under  transformer center. As said by Buffalo owner the Buffalo was died at same time. As message received from village elect. Asst. About accident, we reach for further investigation at site.During site visit it is found do element of y phase is blown off and do porcelain pin is flashed.there might be leaked path through gi pin through the fabrication earthing to the ground. Due to continue rain seans last day fabrication and ground is wet and humid sarounding the tc center. Due to electrocution the caw is dead at the time.</t>
  </si>
  <si>
    <t>transformer center double Pole structure of 11 kv Rodhra Jgy feeder  maintenance done new seperatly earthingrectification  done with rigid pipe...</t>
  </si>
  <si>
    <t>GABAT</t>
  </si>
  <si>
    <t>KHANT RAMESHBHAI KANTIBHAI</t>
  </si>
  <si>
    <t>AT AROUND 12.20 PM, BUFFALO OWNER INFORMED SATHAMBA COMPLAINT CENTRE ABOUT ACCIDENT.IN GABAT - RASIYA NA MUVADA, THERE WAS A 3 W AG LT COMING FROMGROUP TC INSTALLED IN PANDYA ATULKUMAR NATVARLAL FARM. 3W AG LT AND 2 W SARSOLI JGY LT WERE CROSSING EACH OTHER AT ONE POINT. DUE TO CROSSING, NEUTRAL WIRE OF JGY LT TOUVCHED AG LT AND DUE TO SPARKING, CURRENT PASSES THROUGH EARTHING WIRE OF TC. 3-4 BUFFALOES WERE GRAZING AROUND THE TC. WHILE GRAZING,THEY CAME IN CONTACT5 WITH THE EARTHING WIRE AND GOT ELECTROCUTED AND DIED ONSPOT.</t>
  </si>
  <si>
    <t>THERE IS SAFE DISTANCE CREATED BETWEEN BOTH DIFF.FEEDER LINE &amp; RECTIFIED.</t>
  </si>
  <si>
    <t>RAJLI</t>
  </si>
  <si>
    <t>Parmar Shivsinh Himmatsinh</t>
  </si>
  <si>
    <t>As per information received from buffalo's owner, while in evening time approx at around 7.25 PM, the buffalo was walking towards its owner's home near Jgy LT Network &amp; scratching for itching purpose with Jgy LT Pole. At the Same time, The detoriated 1-ph 2 core service wire of Buffalo's owner house touched to earthing wire of JGY LT pole. So leakage current flew through earth wire. So  Buffalo got shocked &amp;  leading to death on spot. The suspected cause for this incident could be leakage current due to detoriated 1 ph 2 core wire(owner's home) touched to earthing wire caused leakage current to flow through earth wire.</t>
  </si>
  <si>
    <t>SHAIKH NASIRMIYA IBRAHIMMIYA</t>
  </si>
  <si>
    <t>At Derol Village Ambika Sand Stock , Vehicle No. GJ 09 AU 2944 , Mr. Sheikh Nasirmiya Ibrahimiya , the driver of the Tata High - va vehicle , was raising the rear dumper by keeping the hydraulic pump of the said vehicle on automatic mode , and at the same time he was also monitoring the air in the tires of the vehicle around the core of the vehicle . Suddenly he found out that hydraulic dumper is going to touch the heavy electric line , to stop it , He ran and opened the door of the driver's side of the vehicle to get on , at that time the hydraulic dumper came in full contact with the power line , so he got electrocuted . The entire incident of the accident was clearly recorded in the camera installed in the Ambika sand stock . Which is shown by the person present at site , Mr. Zala Shivrajsinh Jitendrasinh , Further , the distance of the existing 11 KV Derol AG power line at the site is 23 feet 3 inches from the ground to space. which is safe distance of the line. Thus, the accident is due to the negligence of the vehicle driver.</t>
  </si>
  <si>
    <t>CHANDARNI</t>
  </si>
  <si>
    <t>OD MAHENDRABHAI MASHARUBHAI</t>
  </si>
  <si>
    <t>Today On 29.09.2023 at around 4:30 PM in chandarni village opposite to CHC of Chandarni village, a stay insulator of double pole DO switch of 11 kv Khed Jgy  was broken by a buffalo. So  lower part  of DO switch jumper  touch the lower part of stay insulator  wire so that current flow through lower part of stay insulator wire and  buffalo has died due to electrocution.</t>
  </si>
  <si>
    <t>STAY WIRE MAINTENCED</t>
  </si>
  <si>
    <t>EDRANA</t>
  </si>
  <si>
    <t>LAVJIBHAI BHIKHABHAI CHAUDHARY</t>
  </si>
  <si>
    <t>16.09.2023 AT 19.00 HRS</t>
  </si>
  <si>
    <t>Cow bound under LT  line of 11KV Godavari Ag feeder, and due to heavy wind Tree branch fallen on lt line &amp; conductor of  LT line was  broken  and fallen on ground. Then cow was come in contact with live conductor and got electrocuted and died.</t>
  </si>
  <si>
    <t>Tharad</t>
  </si>
  <si>
    <t>Thakor Rameshbhai Arjanbhai</t>
  </si>
  <si>
    <t>19.09.23</t>
  </si>
  <si>
    <t>Victim goes for bath in Chokadi (Open bathroom) and got in contact with iron wire used for Cloth dry in this open plot (tie up with plot wall and Shed).he got electric shock from this wire as leakage current flows due to internal fault because all internal wiring open type.no leakage found at Meter point.ELCB not provided So Connection disconnected.</t>
  </si>
  <si>
    <t>ARNIWADA</t>
  </si>
  <si>
    <t>RAVAL LILABHAI ISHWARBHAI</t>
  </si>
  <si>
    <t>25.09.2023 @ 5:00 PM</t>
  </si>
  <si>
    <t>A fatal human outsider electrical accident occurred in private premises on dated 25-09-2023 to shri Raval Lilabhai Ishwarbhai Age: 47 years approx. vill:-Arniwada when he was doing washing work of truck vehicle with wet pressure pipe in his hand which is connected with outgoing 1 phase motor and at that time due to motor body wiring short leakage current flow in water pressure pipe which was in hand of victim got electrocuted and collapse on ground immediately victim was shifted to deesa private hospital for treatment but at that time present doctor eaxamine victim and declared him dead. During site visit there is no any leakage current found at service cable and meter point. No any protection system like MCB/ELCB/RCCB was provided at site, inrenal wiring found open. so connection no. 72321101830 in I/r Shri Raval Lilabhai Ishwarbhai NRGP category disconnected at site and notice issued for proper wiring and installation of ELCB/RCCB.</t>
  </si>
  <si>
    <t>Jorapura (Lodpa)</t>
  </si>
  <si>
    <t>Rabari Narsinhbhai Savabhai</t>
  </si>
  <si>
    <t>28.09.23 Time:17.30 a.m.  Aprox</t>
  </si>
  <si>
    <t>As per Site visit &amp; eye witness statement, On Dt 07.06.23 at about 17.30 pm approx. due to heavy wind the conductor slipped from 11kv pin insulator and suddenly broken down and fall on ground, The cow of Owner Shri Rabari Narsinhbhai Savabhai,  while grazing near came in contact with live HT broken conductor and got electrocuted and died on spot</t>
  </si>
  <si>
    <t>Kamli</t>
  </si>
  <si>
    <t>Vaghri Kishanbhai Viththalbhai</t>
  </si>
  <si>
    <t>29.9.23 (6:00 AM)</t>
  </si>
  <si>
    <t>on dated 29.09.2023 approxi time :6.00 a.m.In Kamli  village ,Patni vistar,Due to victim shri Vaghari Kishanbhai Viththalbhai has climbed on HT pole and he has do sucide attempted and conductor  contact came to Vaghari Kishanbhai  hand  might got shocked and Non fatal accident occurred.</t>
  </si>
  <si>
    <t>PARMAR KAPILABEN BHUPATSINH</t>
  </si>
  <si>
    <t>08.10.2023</t>
  </si>
  <si>
    <t xml:space="preserve">AT AROUND 04.30 PM, BUFFALO OWNER INFORMED SATHAMBA COMPLAINT CENTRE ABOUT ACCIDENT.IN VILLAGE TALOD (HATHIJI NA MUVADA) THERE WAS A GROUP TC IN VANKAR REVABHAI KODARBHAI FARM BEHIND RAMDEV MANDIR. AS PER EYE WITNESS STATEMENT, SOME BIRDS WERE SITTING ON 3PH4W AG LT LINE PASSING VANKAR REVABHAI KODARBHAI FARM. BELOW LT LINE, ONE BUFFALO WAS GRAZING GRASS. AS BIRDS FLEW AWAY, CONDUCTORS GET STRUCK TO EACH OTHER AND ONE CONDUCTOR SNAPPED AND TOUCHED TO BUFFALO. BUFFALO GOT ELECTROCUTED AND DIED ON SPOT. </t>
  </si>
  <si>
    <t>KHARADI DHARMISHTHABEN BHARATKUMAR</t>
  </si>
  <si>
    <t>07.10.23</t>
  </si>
  <si>
    <t>FATAL ANIMAL ACCIDENT OCCURRED TO BUFFALO OF KHARADI DHARMISTHABEN BHARATKUMAR AT MAHUDI VILLAGE TA MEGHRAL DIST ARVALLI DURING 5:30 P M. ON DATED 07.10 2023 TELEPHONIC MASSAGE WAS RECEIVED BY LINE STAFF FROM LOCAL VILLAGER THAT BUFFALLO IS DIED DUE TO ELECTRIC CURRENT, ON VISITING SITE. IT IS FOUND THAT BUFFALLO WAS GRAZING GRASS NEAR AGTC LT LINE AND AT THAT TIME 3PH AG LINE ONE CONDUCTOR BROKEN AND TOUCH WITH ANOTHER LIVE CONDUCTOR WIRE THAT BROKEN CONDUCTOR TOUCH WITH BUFFALO GRAZING GRASS SO, BUFFALO GOT ELECTROCUTED AND DIED ON THE SPOT.</t>
  </si>
  <si>
    <t>Bamanvad(Navi Vasahat)</t>
  </si>
  <si>
    <t>1) Rabari Velaram Sarupram          
                               2) Rabari Pabuben Velaram                                                                                                                               
                                     3) Rabari  Anitakumari Velaram                                                                  
                                                                                   Approx 150 nos Sheeps and Goat</t>
  </si>
  <si>
    <t>FH and FA</t>
  </si>
  <si>
    <t>09.10.23</t>
  </si>
  <si>
    <t xml:space="preserve">On Dated 09.10.2023 approx Time 9.30 am, Fatal electrical accident occurred to 3nos human &amp; sheep &amp; goat (approx. 150 nos) as primary information received from owner truck loading with sheeps and goats as mentioned above victim- Rabari Veljibhai Rupaji,his wife along with child coming from their native Rajasthan Vill:- Upla Meda,Ta/Di- Jalor for grazzing their sheeps and goats to Village- Bamanvad (Navi Vasahat)  Gauchar land,at that timeat Navi Vasahat to Bamanvad Highway the truck passing under UGVCL LINE 11 KV Bamanvad Ag  feeder eminated from 66 KV Tintoi SS &amp; may have touched by the inverted V Shape fabrication  fitted at centre of the top side of body angle located at tail end of truck body. Suddenly,By touching to 11 KV line wire,sparking may have occurred and caught fired &amp; 3 nos person &amp; approx 100 nos sheep and goat died. Further,cause of fire is under investigation. </t>
  </si>
  <si>
    <t>Aanjana</t>
  </si>
  <si>
    <t>Parmar Krishkumar</t>
  </si>
  <si>
    <t>30.10.2023</t>
  </si>
  <si>
    <t>As per telephonic information received by S M Kadiya (ALM) today 30.10.23 for mention accident,  Site visited victim's house. As per site situation and information gathered, victims residing at Nava vankarvas, Aanjana, Ta : Talod, his house having two doors (front &amp; back), Meter installed at front side, which service wire, SMC box, meter are found proper condition,   Today on date 30.10.2023 when victim open door of back side, there war his house wiring damage wire touched with iron door, by this reason leakage current passing through iron door to victim's body &amp; got electrocuted, immediately victim transferred at Talod for further treatment, where doctor has declared as dead him.   In this case no any negligence found in UGVCL network so UGVCL is not responsible for this accident but victim self responsibile as own premise lacuna in wiring. This is for your kind information. PM report awaited.</t>
  </si>
  <si>
    <t>Camel(Vishnubhai Bababhai Raval)</t>
  </si>
  <si>
    <t>05.08.2023 @ 2.30</t>
  </si>
  <si>
    <t xml:space="preserve">NA  </t>
  </si>
  <si>
    <t>As per telephonic message on complain center about electrical accident of animal (camel) occurs near jethakaka park. After receiving the call the employee work in morning shift visit the accident site and found at where camel laid off near 11KV Navalpura Ag tc.at certain distance ahead 11KV Diamond feeder pole located and there was not found any trace of leakage current.  So message regarding it convey to Deesa R1 staff and they visited site and also not found any trace of leakage cuurent near by tc or on tc. further will be proceeded after receiving PM report.</t>
  </si>
  <si>
    <t>Sanath</t>
  </si>
  <si>
    <t>Bhikhabhai Bhalabhai Rabari</t>
  </si>
  <si>
    <t>01-10-2023
@ 04:45 PM</t>
  </si>
  <si>
    <t>As per primary report on dated 01-10-2023 at around 04:45 PM  3-Phase AG connection motor running and this motor fault neutral return on TC neutral and due to 02 Pole structure  earthing, at time buffalo go to drink water near Transformer center and due to wet land leakage current , Buffalo got electrocuted and died on the spot.</t>
  </si>
  <si>
    <t>Meloj</t>
  </si>
  <si>
    <t xml:space="preserve">Kumari Mitalben khengarbhai Od </t>
  </si>
  <si>
    <t>11.10.23 (5:00 PM)</t>
  </si>
  <si>
    <t>NIL</t>
  </si>
  <si>
    <t>on dated 11.10.2023 approxi time :5.00 p.m.In Meloj  village ,Indiranagar  vistar,Due to victim Kumari Mitalben Khengarbhai Od doing fill water in water tank that’s time water supply is off by Gram Panchayat when she is disconnected motor to open switch box at that time victim got touched or connected with open live phase wire which is connected with switch box that's time victim got electrocuted and accident occured.</t>
  </si>
  <si>
    <t>inform consumer's not to touch any electrical wire &amp; use ELCB</t>
  </si>
  <si>
    <t>UKARDA</t>
  </si>
  <si>
    <t>JUNARVADIYA PARTHIBHAI RAMJIBHAI</t>
  </si>
  <si>
    <t>21.10.2023</t>
  </si>
  <si>
    <t>AS PER DETAILED INVESTIGATION, A SQUREEL TOUCHED THE CONDUCTOR AND FABRICATION, MAKING A EARTH FAULT AND SIMULTENEOUSLY DUE TO HEAVY FAULT CURRENT THE CONDUCTOR SNAPPED AND FELL DOWN. AND THE 2 NOS. OF BUFFALOS GRAZING AROUND CAME IN CONTACT OF THE SNAPPED CONDUCTOR.</t>
  </si>
  <si>
    <t>Bharatkumar Rupsingbhai Pandav</t>
  </si>
  <si>
    <t>23.10.2023 to 25.10.2023 @6.10 AM</t>
  </si>
  <si>
    <t>Kantilal Mulabhai Koitiya</t>
  </si>
  <si>
    <t>A FATAL HUMAN DEPARTMENTAL ELCTRICAL ACCCIDENT OCCURRED IN NETWORK PREMISES ON DATE 23.10.2023 SHRI. BHARATBHAI RUPSINGHBHAI PANDAV DOING RE-JUMPERING WORK OF 11KV COLD STORAGE IND FEEDER AT LOCATION NO 77 KANT ROAD HE WAS GOT ELECTROCUTED ON GIRDER POLE AND FELL FROM GIRDER POLE AT THE TIME OF ACCIDENT HE WAS WEARED  HELMET BUT SAFETY BELT WAS NOT USED AND LOCAL EARTHING WAS NOT DONE BY PERSON AT SITE OF WORK. MEANTIME SUPERVISOR OF WORK MR. KANTIBHAI MULABHAI KOITIYA(ALM) TO TAKE LINE CLEAR PERMITT AT 132KV DEESA SS AND CONFIRMED WITH PERSON PRESENT AT WORKING PLACE AND VICTIM BUT HE DID NOT CONFIRM LINE CLEAR PERMITT WITH LINE STAFF WORKING ON THE POINT WHERE WORK TO BE DONE AND DOES NOT VERIFY LC AT SS LEVEL THAT POWER OFF AND AT PANAL LEVEL AND ALSO NOT VERIFY WHICH FEEDER'S LC WAS ISSUED BY GETCO STAFF.EVENTHOUGH HE WAS PRESENT AT 132KV DEESA SS BUT TOOK WRONG LC BY MISTAKE.</t>
  </si>
  <si>
    <t>Suspension letter-(UGVCL/DOD-1/HR/FARZMOKUFI/KMK/134 DATE:-25.10.2023</t>
  </si>
  <si>
    <t>SABA</t>
  </si>
  <si>
    <t>SATENDRAKUMAR DWARIKABHAGAT GADARIYA/ASST LINEMEN</t>
  </si>
  <si>
    <t>27.10.2023</t>
  </si>
  <si>
    <t>M.P.KATARA (LINE INSPECTOR)</t>
  </si>
  <si>
    <t>A Non Fatal Human departmental electrical accident occurred to S D Gadariya(ALM),working at Division Office Deesa-2 in TMS Gang, on Dated 27.10.2023,15:58hrs at Village Saba,Ta:-Tharad.On dated 27.10.2023 Programme given for DZ Ag new connection release work and to collect details of meterand TC of above consumer from Tharad REC office. Victim has went to take details of meter and transformer of above consumer.he first collect details of meter.then he was climb on tc structure to take transformer details.but victim has climb on tc without power off and earthing not done at accident place.He unfortunately came in contact with R phase jumper of D.O to Bushing and got Electic shock on right hand and feeder tripped. Due to flashover victim is burnt on righthand and rightside of stomach.</t>
  </si>
  <si>
    <t>Showcause issue -UGVCL/DOD-2/Est/MPK/52/30.10.23</t>
  </si>
  <si>
    <t>DHAKHA</t>
  </si>
  <si>
    <t xml:space="preserve">Kalma Devabhai Mobtabhai And Kalma Pyariben Mobtabhai </t>
  </si>
  <si>
    <t>A fatal human accident occurred to Kalma Devabhai Mobtabhai(son) and A Non fatal accident occurred to Kalma Pyariben Mobtabhai(mother) at Village: Dhakha Tahanera in farm of Bhil Sureshbhai Dayabhai due to 11 KV Nidhi feeder of 66 KV Dhakha SS at Location no.84/4 to 84/5 Conductor broken due to pin fired.11 KV feeder Conductor broken but 11 KV Nidhi feeder not tripped in 3-phase power Supply.Conductor broken and fallen on land.near HT line one hut prepared from dry grass also one iron wire fitted around this hut and live Conductor touched to iron wire and due to sparking fire catched in dry grass.Victim Devabhai mobtabhai was working in hut and due to dry grass ,fire catched fast and he was burnt and died.For Saving to Devabhai his mother pyariben rushed from outside to grass hut and She was also get Burned and She is admitted at Civil Hospital Palanpur at present.</t>
  </si>
  <si>
    <t>Indrapura</t>
  </si>
  <si>
    <t>Dilipbhai Jayantibhai Senma</t>
  </si>
  <si>
    <t>12.10.2023</t>
  </si>
  <si>
    <t>Dilipbhai Jayantibhai Senma (Electrical Assistant)</t>
  </si>
  <si>
    <t xml:space="preserve">The victim went to the location to attend consumer complaint of creeper removal from transformer center ,while removing creepers from transformer center  somehow victim came in contact with live parts of conductor  and got electrocuted  and fell down from transformer center and victim admitted at Hospital </t>
  </si>
  <si>
    <t>Line staff were educated to take proper line clear before comissioning of works</t>
  </si>
  <si>
    <t>Malosan</t>
  </si>
  <si>
    <t>Ranjitsinh Natuji Thakor (victim)</t>
  </si>
  <si>
    <t>The victims was working on top of cattle Shed above which HT line was crossing. At that time he came in contact with HT line conductor and got electric shock.</t>
  </si>
  <si>
    <t>People were educated to maintain safe distance from electrical line</t>
  </si>
  <si>
    <t>Mandopur</t>
  </si>
  <si>
    <t>Thakor Vikramji Bhupatji</t>
  </si>
  <si>
    <t>Victim may be coming in contact with metal / iron fencing which may be fed electrical supply from Ag connection by private wire and got electrocuted</t>
  </si>
  <si>
    <t>Paldi Kankaj</t>
  </si>
  <si>
    <t>Anil Kalistar Singh</t>
  </si>
  <si>
    <t xml:space="preserve">Victim Shri Anil K. Singh and other 3 person were shifting 4 leg adjustable ladder of height about 27.9 feet (11kv live wire ground clearence approx.27.8 feet) from one end of Shubham Extrusion factory to other end, but meanwhile crossing the ladder across the 11kV Gurukul jgy on estate road ,top of the ladder came in live contact with the side wire of 11kV line , and the victim got electrocuted on site and got burns in many parts of body. After that victim was transferred to hospital for further treatment. </t>
  </si>
  <si>
    <t>Laxmiben Rohitbahi Thamir</t>
  </si>
  <si>
    <t>As per site visit and statement of eye witness,it is observed that motor wiring on motor terminal one black wire (neutral wire) found open .That open wire came in contact with motorbody.After making power supply on ,while handling the motor,the leakage current might have passed from open wire found on motor wiring to motor body which in turn passed through victim and got electrocuted.</t>
  </si>
  <si>
    <t>Consumer Is Advised For Use Of Protective Equipment And Earthing</t>
  </si>
  <si>
    <t>Bharatbhai Nanjibhai Amaliya</t>
  </si>
  <si>
    <t xml:space="preserve">The victim is elctrolized while working on construction site with non standard electric wire handling inside the premise, I.e. after the metering point. </t>
  </si>
  <si>
    <t>THE SITE VISITED ON SAME DAY 18/10/2023, THE INCURRED NON STANDARD ELECTRICAL WIRING IS REPLACED BY THE CONSUMER HIMSELF AND NO ANY INFORMED TO THE UGVCL BY ANY MEANS (COMPLAIN OR LETTER). THE POWER IS DISCONNECTED IMMEDIATELYAND ISSUED NOTICE FOR REMOVING NON STANDARD ELECTRICAL WIRING TO THE CONSUMER.</t>
  </si>
  <si>
    <t>Rancharda</t>
  </si>
  <si>
    <t>Viki Guljharilal Kumavat</t>
  </si>
  <si>
    <t>As per statement of local person taken on date 20.10.23, on date 18.10.23 approx 10:30 am victim was working on top of the terrace of newly under construction room for tiles fitting work. when he stood up he came in contact with 11 KV Rancharda urban feeder live line and got electrocuted and fell down.</t>
  </si>
  <si>
    <t>Bakrol-Buzrang</t>
  </si>
  <si>
    <t>Anilkumar Shyamlal Kumavat</t>
  </si>
  <si>
    <t xml:space="preserve">Bapupara </t>
  </si>
  <si>
    <t>Mukeshbhai Bharatbhai kopatel</t>
  </si>
  <si>
    <t>Today vicinity of village Bapupara one nos Stay wire of Ag Transformer came out from ground due to surround water filling for paddy irrigation.while Buffalow grazing rubbed with this stay wire and due to that stay wire touched with live jumer of transformer and died on the spot.</t>
  </si>
  <si>
    <t>DEFECTIVE STAY REMOVED</t>
  </si>
  <si>
    <t>Ladol</t>
  </si>
  <si>
    <t>Patel Pareshbhai Jayantibhai</t>
  </si>
  <si>
    <t>28-10-2023 reported on 01-11-2023</t>
  </si>
  <si>
    <t>The victims was operating 1Q motor for removing water from underground water tank, then he came in contact with live copper flexible wire of 1Q motor with damaged insulation due to which he got electric shock.</t>
  </si>
  <si>
    <t>Ranesari</t>
  </si>
  <si>
    <t>Rajgor Dayaram Tejram</t>
  </si>
  <si>
    <t>3.11.2023</t>
  </si>
  <si>
    <t>Shri R R Patel ALM Tharad-2 Sub Division</t>
  </si>
  <si>
    <t xml:space="preserve">A fatal human outsider electrical accident occurred at village Ranesari on UGVCL Network on dated 03-11-2023 at Aproximate 10:45Hrs,  Agriculture Consumer Thakor Mansenga Rupabhai asked R R Patel(ALM) to resolve Complaint at his Premises as he has informed that Conductor broken near his house. So R R Patel understood that LT line conductor broken of 11KV Ranpur JGY feeder so he cutoff power supply of 11KV Ranpur JGY feeder and informed the victim that he had cutoff power supply.Actually the Jumper of tap pole of 11KV Kasvi Ag feeder burnt and the victim  climbed on 11KV Kasvi Ag feeder for burnt  jumper repairing  and he directly came in contact with live Conductor of 11KV Kasvi Ag Feedder and he got electric Shock and died on the spot.   </t>
  </si>
  <si>
    <t>R R Patel ALM is suspended from his duty.   Letter no . UGVC/DOD-2/HR/FARAJ MOKUFI/RRP/151/6-11-2023</t>
  </si>
  <si>
    <t>THARA</t>
  </si>
  <si>
    <t>VIKRAMBHAI DIPABHAI THAKOR</t>
  </si>
  <si>
    <t>04.11.2023</t>
  </si>
  <si>
    <t>on date 04.11.2023  approx 15:45 hrs a porcelin pin insulator of 11 kv katediya ag feeder got fired due to which a middle top conductor on that pin of top conductor got snapped and fall on a barbered   wire fencing existing below this 11 kv line . A barbered wire fencing is provided by valinath jagya farm owner to enclose his farm.A buffalow gracing at @500 mtrs away from this snapped conductor location may have came in contact with barbered wire of this fencing &amp; got electrocuted the feeder immediately got tripped but for a fraction of moment electric shock might have passed  through a buffalow and get shock.</t>
  </si>
  <si>
    <t>KHODLA</t>
  </si>
  <si>
    <t>CHANDUJI URF KALUJI SONAJI RATHOD</t>
  </si>
  <si>
    <t>11-11-2023,APROX TIME-09:45 PM</t>
  </si>
  <si>
    <t>A press note published on date 15.11.2023 that a man electrocuted near transformer at village khodla ta.kankrej dist.banaskantha. As per press note deputy engineer of bhildi sdn shri G.D.Parmar &amp; I/c Deputy engineer of shihori sdn shri N.D.Prajapati visit the side and take eye witness statement. as per eye witness statement around 21:45 he heard a sound near transformer situated in mudetha village juridiction but consumer in form of khodla village ta.kankrej, it is border of two village so he wake up and saw that an unknown person was laying down near transformer and he has inform to bhildi police station.Actual reson not known whether victim electocuted or any other reason.</t>
  </si>
  <si>
    <t>still waiting for PM report</t>
  </si>
  <si>
    <t>Rajpur</t>
  </si>
  <si>
    <t>Kantibhai Ganeshbhai Prajapati-EA</t>
  </si>
  <si>
    <t>Dt 16.11.23 Time:15:55 PM Aprox.</t>
  </si>
  <si>
    <t>Prahladji Amraji Thakor-ALM</t>
  </si>
  <si>
    <t>On Dt 16.11.23 at about 15.55 hrs While doing Burnt jumper repairing work at Gentry Switch of 11KV Lunva Ag feeder of 66KV Rajpur SS after providing one jumper of Gentry switch Shri KG Prajapati was providing double jumper at same phase location,Suddenly he got electric shock and hanged down with safety belt at Gentry switch &amp; Met with Electrical Accident</t>
  </si>
  <si>
    <t xml:space="preserve">showcause notice issue wide letter no-UGVCL/PLD/HR/DA/118  dtd.20.11.23- to P.A.Thakor-ALM  &amp; suspension letter wide no-UGVCL/PLD-1/HR/Faraj mokufi/PAT/117 dtd.20.11.23 to P.A.Thakor-ALM </t>
  </si>
  <si>
    <t>Chetanbhai Savabhai Luhar</t>
  </si>
  <si>
    <t>21.11.2023 @ 17.35</t>
  </si>
  <si>
    <t>A call received on complain center date 21.11.2023, 17.40 that a man electrocuted at Subhas chowk so Feeders passing nearby location Neminath and Navadeesa-1,both made power off from 132 kv deesa s/s by Complain center staff. As per site visit victim try to carry power from house situated at opposite side of road through private cable wire and got electrocuted due to he throw private wire over 11 kV Neminath feeder from other house to his house due to no power available at his house was disconnected approx. 3 days ago due to pending bill arrears and he was carried to civil hospital and then ISCON ICU for treatment by nearby person. Detail Investigation under process and we can not conclude due to very tense situation at the accident location</t>
  </si>
  <si>
    <t>Chandisar</t>
  </si>
  <si>
    <t>Adubha Bachubha Zala (Darbar)</t>
  </si>
  <si>
    <t>Dt 23.11.23 Time:13:30 PM Aprox.</t>
  </si>
  <si>
    <t xml:space="preserve">At village chandisar consumer number 75415114726 chandramaniya maganbhai dohjibhai having a 7 KW Industrial connection on separate transformer Victim works as a labour after complete work victim going for bath behind electrical installation room after bath victim came in contact near by fencing And got electrical shock.no any wiring connection with fencing at time of site visit and no any leakage current on transformer.but it may be possibility of leakage of current from consumer private wiring . At Consumer end no any protection ELCB provided and cable is open at Land and some cable on underground. </t>
  </si>
  <si>
    <t>NAVAMOTA</t>
  </si>
  <si>
    <t>ARVINDBHAI JYANTIBHAI FANESA</t>
  </si>
  <si>
    <t>The primary cause of this unfortunate incident was Mr. Arvindbhai Jayantibhai Fanesa age 32yrs Electrical assistant was attending leakage lt power complaint with other two electrical assistant . While attending the complaint on the pole at which incident occurred he attempted to open binding wire of lt abc single core cable but unfortunately the binding wire was live due to touch with lt abc having insulation damaged .The victim came in contact with binding wire and got shocked .He lapsed from pole and hit on ground.</t>
  </si>
  <si>
    <t>Nadri</t>
  </si>
  <si>
    <t>Rabari Vaghjibhai savjibhai</t>
  </si>
  <si>
    <t xml:space="preserve">RabariVaghjibhai savjibhai-Village:NadriFdr:Nadri Ag..04 ons .buffaloes grassing in cottan seeds farm whre tree branches fallen down on near ag lt line of Nadri ag ,one of them conductor broken and fell down on buffaloes and buffaloes got electrocuted and died on the spot. </t>
  </si>
  <si>
    <t>Chekhla</t>
  </si>
  <si>
    <t>Khimjibhai Piraji Vanzara</t>
  </si>
  <si>
    <t>As per statement of eye witness person on date 29.10.2023 the victim was done reffilling and levelling work at Jagdish hai Mashruwala at village Chekhala. Dumper was passed for this work inside this survey number. During reffilling work when victim late. Khimjibhai Piraji Vanzara passed his truck below the 11 kv HT line. The dumper trolley was upside and while he took the trolley down, trolley touched HT line and at the same time he stood on the ground from truck so came in contact with live line to ground level and current passed through his body so he shocked and died on the spot.</t>
  </si>
  <si>
    <t>Golathara</t>
  </si>
  <si>
    <t>Divy Ashokbhai Mehariya</t>
  </si>
  <si>
    <t>Aware For Consumer For Wiring And Protection Switch And Consumer Installed Switch For Protection</t>
  </si>
  <si>
    <t>Rojka</t>
  </si>
  <si>
    <t>Jesabhai Popatbhai Chosla</t>
  </si>
  <si>
    <t>Near Do tapping at rojka village cow rubbed her head with guy wire and guy wire broken   and came in contact with Do tapping and  got electrocuted and cow died on the spot.</t>
  </si>
  <si>
    <t>Damaged Stay Removed From Site To Avoid Unwanted Accident In Future.</t>
  </si>
  <si>
    <t>Bhrvad Raghu Bhai</t>
  </si>
  <si>
    <t>GI Wire of service touch with phase of consumer service at LT pole and leakage current occurred , buffalo got shocked and died.</t>
  </si>
  <si>
    <t>DEFECTIVE SERVICE WIRE WAS REPLACED</t>
  </si>
  <si>
    <t>Ranoda</t>
  </si>
  <si>
    <t>B L Dabhi EA ( Emp No 22288 )</t>
  </si>
  <si>
    <t>Pending</t>
  </si>
  <si>
    <t xml:space="preserve">Khoraj </t>
  </si>
  <si>
    <t>Prahladbhai Manabhai Thakor</t>
  </si>
  <si>
    <t>Buffalo scratch with stay Wire of single pole TC structure  touch with live Power @ TC and leakage current occurred , buffalo got shocked and died. No tripping observed @SS</t>
  </si>
  <si>
    <t>STAY WIRE REMOVED</t>
  </si>
  <si>
    <t>Mahadevpura</t>
  </si>
  <si>
    <t>Dipak Urfe Kalpesh Kalulal Tavid</t>
  </si>
  <si>
    <t>As per pollce panchanama, &amp; statement of land owener, on date:-17.12,2023 at time:- Approx. 7:00 AM while victim was dragging.branch of neem tree by approx.. 14 ft long iron rod in farm of Patel Govindbhal Ramabhai, Iron rod touched 11 kv Line of Devada AG feeder which was passing near to neem tree. Due to that victim got electrocuted.</t>
  </si>
  <si>
    <t>Keshardi</t>
  </si>
  <si>
    <t>H N Dalwadi EA ( Emp No 12385)</t>
  </si>
  <si>
    <t>On Date 07.12.23, Approximately 10.30 am at 66 KV Keshardi SS, shri H N Dalwadi EA had taken LC of 11 KV Kensvilla feeder for jumpering work on gentry switch and climbed on gentry Switch While doing Jumpering work he get electolucated and fell down from gentry switch.</t>
  </si>
  <si>
    <t xml:space="preserve">Nenpur </t>
  </si>
  <si>
    <t>Ramila Rajendra Bhai Vaghela</t>
  </si>
  <si>
    <t xml:space="preserve">Mohammad atta Mohammad Hanif Panara </t>
  </si>
  <si>
    <t>Victim was trying to get kite which is heng at transformer center of court Dholka. During that he got shocked at right hand current drawn through his body and current came out from his left legs.No tripping observed @SS</t>
  </si>
  <si>
    <t>Gangad</t>
  </si>
  <si>
    <t xml:space="preserve">Solanki Jasubhai Keshubhai </t>
  </si>
  <si>
    <t>Buffalo scratch with fancing of TC structure at the time leakage current occurred and flow from fancing , buffalo touche with fancing got shocked and died. No tripping observed @SS</t>
  </si>
  <si>
    <t>Leakage Current Path Removed From Tc Fencing</t>
  </si>
  <si>
    <t>Pansoli</t>
  </si>
  <si>
    <t>Gopalbhai Vihabhai Bharvad</t>
  </si>
  <si>
    <t>Around 40-50 Buffalo &amp; cows are passing through farm of Narsinh bhai Dudhabhai farm and During the time due to heavy wind, the LT conductor of line broke and fell on victims. And 4 nos of Buffalo got electrocuted and fatal accident occurred.</t>
  </si>
  <si>
    <t>Power Supply Stopped At The Location. After Replacement Of Old And Conductor With New Conductor Then Power Supply Will Be Made On</t>
  </si>
  <si>
    <t>VADIYA</t>
  </si>
  <si>
    <t>MALI BABUJI KASTURJI AGE ABOUT 61 YEAR</t>
  </si>
  <si>
    <t>12.12.2023</t>
  </si>
  <si>
    <t>A FATAL HUMAN ELECTRICAL OUTSIDER ACCIDENT OCCURRED TO SHRI BABUJI KASTURJI MALI AGE 61 YEAR ON DTD 12.12.2023 APPROX 5.00 PM AT VILLAGE VADIYA TA. DEODAR ABOVE INFORMATION WAS RECEIVED FROM POLICE STATION  DEODAR TO THIS OFFICE ON DTD 13.12.2023 APPROX 1 PM ,ON THE SAME DAY THE DY ENGINEER DEODAR 2 VISITED THE SITE AND FOUND THAT THE VICTIM HAS THE AGRICULTURE FLAT TARIFF CONNECTION 73932000994 NEAR HIS RESIDENCE. ACCORDING TO AN EYE WITNESS STATEMENT ,DURING THE ABOVE MENTION TIME THE VICTIM WENT TO HIS ELECTRICITY ROOM TO REPAIR THE 500 AMP FUSE OF HIS AG CONNECTION WHEN HE WAS CHANGING THE FUSE WIRE OF Y PHASE (MIDDLE PHASE) DURING THAT TIME HIS HAND WAS TOUCHED TO THE LIVE PORTION OF FUSE AND GOT ELECTROCUTED.</t>
  </si>
  <si>
    <t>Horse of Garasiya Bherabhai Lakhmabhai</t>
  </si>
  <si>
    <t>13-12-2023 &amp; Approx 06.45 PM</t>
  </si>
  <si>
    <t>On date 14.12.2023 approxly 06.45 PM, horse of Dabhi Bhikhabhai Bherabhai grassing near AG connection ordi of garasiya Bherabhai lakhmabhai. At that time horse accidenttaly contact eith earthing of TC and location around TC is water dew due to winter so horse may be electrocuted due to leakage current.</t>
  </si>
  <si>
    <t>Navagam</t>
  </si>
  <si>
    <t>Virabhai Motibhai Chauhan</t>
  </si>
  <si>
    <t>As per site visit, the victim was spraying water to his newly created cement wall inside his premise. The water pumped by the electric motor, was connected by male-female switch near motor body. While disconnecting the electric supply, by separating male-female switch, the victim came direct contact to metal part of switch &amp; got electrocuted &amp; fatal accident occurred. More investigations to follow.</t>
  </si>
  <si>
    <t>Power Supply Off</t>
  </si>
  <si>
    <t>Ghuma</t>
  </si>
  <si>
    <t>Anil Gorabhai Parmar</t>
  </si>
  <si>
    <t>Guided Fire Safety Department Personnel About Safety Measure And Precautions About Safe Working</t>
  </si>
  <si>
    <t>U G MORYA, EA</t>
  </si>
  <si>
    <t>onfidential Letter Written To Both M V PATEL(EA) And U G MAURYA (EA) Regarding Not Taking Proper Care Of Electrical Safety While Working And Also Not Using Safety Tools During Work.</t>
  </si>
  <si>
    <t>Valad</t>
  </si>
  <si>
    <t>Rajubhai Bhabhor  </t>
  </si>
  <si>
    <t>As  Per Eye Witness Statement On Dt 19.02.2024 , Victim is working of  preparing varanda of new water works tank , while  work on piller and iron rod on his hand which suddenly came in direct contact with live phase Of 11KV Panchwati jgy feeder which is passing on Side of  construction area  and he  got Electrocuted .He is conscious and under treatment at civil hospital and may be discharged late night </t>
  </si>
  <si>
    <t>WRITE A LETTER TO PARTY FOR NOT DOING ANY CONSTRUCTION WITHOUT LINE SHIFTING</t>
  </si>
  <si>
    <t>Gatrad</t>
  </si>
  <si>
    <t>Mahesh Gulabsinh Gohil</t>
  </si>
  <si>
    <t>Radhu</t>
  </si>
  <si>
    <t xml:space="preserve">Kalpeshbhai Babubhai Bareiya </t>
  </si>
  <si>
    <t xml:space="preserve">An unauthorised construction is carried out under 11 KV Kamnath Jgy line in Bharvad vas area,Vill- Radhu. The victim is labor working in this construction work. As per victim's statement, On date 18.03.24, while working in the construction work, due to wind, he came in induction zone Of HT line and got electrocuted. The victim is under treatment at Charotar hospital at kheda.
The HT line to ground distance is 6.0 meter. 
</t>
  </si>
  <si>
    <t>Notice Issued To Owner Of Illegal Construction</t>
  </si>
  <si>
    <t>Chhatral</t>
  </si>
  <si>
    <t>Vaghela Laxmansinh Natusinh</t>
  </si>
  <si>
    <t>As per statement of eye witness person,on date 19.03.2024 at about 12:30 pm the victim while picking the rayan fruits from rayan tree  located near Molly metal fectory by iron metal rod (khilasadi) ,When victim was picking rayan fruit by climbing on tree, using iron rod , by mistake he extended the  rod towards the conductor of live line of 11 kv Gidc  no -5 feeder  and the rod contacted the conductor and he got electrocuted and fallen down on earth after that he was shifted to shraddha hospital Kalol and declared death by on duty doctor.</t>
  </si>
  <si>
    <t>NEW JOINT PROVIDED AT BURNT CONDUCTOR</t>
  </si>
  <si>
    <t>Goraj</t>
  </si>
  <si>
    <t>Hiralal Bahadur Budha</t>
  </si>
  <si>
    <t>As per statement of eye witness person on date 21.03.2024 the victim was doing cleaning work on Terrace of servant room which is constructed under 11 kv vasana AG line of Home no 272 The Nirvana green scheme at that time he came in contact of 11 kV Vasana ag line (whose ground clearence is 6 mtr ) and got elecrocuted and fall down on near farm and after that he was admitted in civil hospital by Ambulance by other workers of that home and he is declared dead by doctor of civil hospital Sanand.</t>
  </si>
  <si>
    <t>Notice Issued And Line Will Be Shifted</t>
  </si>
  <si>
    <t>Malsingbhai Kalubhai Bhuriya</t>
  </si>
  <si>
    <t>As per site visit, while construction work victim was trying to erect 8 ft long iron walkway scaffolding(khapedu) , somehow touches 11 kv Kabir jgy line and got electrocuted. Immediately victim shifted to hospital and declared dead on 24.03.24</t>
  </si>
  <si>
    <t>All Ready Notice Issued For Illegal Construction Near And Under Line M35 22.02.2024</t>
  </si>
  <si>
    <t>Nadan</t>
  </si>
  <si>
    <t>Buffalo of Parmar Manubhai Bababhai</t>
  </si>
  <si>
    <t>29-12-2023 Time Approx. 18.00</t>
  </si>
  <si>
    <t>OLD STAYWIRE REMOVE AT ACCIDENT LOACTION POLE</t>
  </si>
  <si>
    <t>Near C11, Iscon Residency, Gandhinagar Link Road, Mehsana</t>
  </si>
  <si>
    <t>Makvana Kirankumar Nareshbhai, 
Age: Aprox 20 Years</t>
  </si>
  <si>
    <t>02.01.2024</t>
  </si>
  <si>
    <t>Looking To The Site Situation It Was Assumed That Victim May Worked At Streetlight Pole With The Help Of Ladder Van Of Mehsana Municipal Corporation For Maintenance Purpose Around At 1 30 Of Afternoon. The Ladder Van Was Not Properly Placed Near To The Pole To Carry Out Maintenance Easily It Was Placed Horizontally Near To The Overhead LT Line Pole It Was Came To Know That Maintenance Was Carried Out Without Shutdown Of Particular LT Line There Was Marks Of Shocks Found On Left Hand And Hence Victim Lost His Balance On Ladder Van And Fall Down. Victim Was Shifted To Lions Hospital In Private Vehicle By Somebody Further There Was Neither Any Complaint Registered At UGVCL Office Nor Informed To Any UGVCL Personnel Regarding The Incident</t>
  </si>
  <si>
    <t>It is advisable to follow safe working practise during working on line.</t>
  </si>
  <si>
    <t>Mansa</t>
  </si>
  <si>
    <t xml:space="preserve">Makwana Ramanbhai Kiklabhai </t>
  </si>
  <si>
    <t>03.03.2024</t>
  </si>
  <si>
    <t xml:space="preserve">Victim was trying to erect /install metal framed Hoardings near existing 11KV AB SWITCH of MAHAKALI URBAN FEEDER and some how any part of Hoardings got touched with live electrical parts of AB SWITCH and got electrocuted and got shocked and died on spot. (Actual reason of accident may be precisely decided after receiving PM report from hospital) </t>
  </si>
  <si>
    <t>Hordings Removed near Line and jumpers become coated</t>
  </si>
  <si>
    <t>Paterl Vishalkumar Mulchandbhai (Age Approx. 36 years )</t>
  </si>
  <si>
    <t>07-03-2023      at Approx.19:30 Hrs.</t>
  </si>
  <si>
    <t>In premises of Shivrambhai Ishwarbhai Patel at Hi-tech Autocare Vill-Nugar there is a single phase connection existing on the name of Shivrambhai Ishwarbhai Patel,  Cons. No. 20939004542. ELCB is not installed in this premises. On date 07.03.2024 at around 19:30 Hrs , Late Patel Vishalkumar Mulchandbhai was washing a car. While doing so, he got electrocuted by leakage current coming from the short circuited motor through the washing pipe. Thus the accident was occured due to Fault in private installation.</t>
  </si>
  <si>
    <t>Consumer is adviced to use ELCB in their Installation.</t>
  </si>
  <si>
    <t>In Pvt Premises</t>
  </si>
  <si>
    <t>Khakhadi</t>
  </si>
  <si>
    <t>Raval Jayeshbhai Bhavubhai</t>
  </si>
  <si>
    <t>26.03.2024</t>
  </si>
  <si>
    <t>As news published in Divyabhaskar on dated 27-03-2024 regarding fatal human electrical accident occured to Raval Jayeshbhai Bhavubhai  at village Khakhadi, site visited on dated 29-03-2024 by undersigned.As per eye witness statement ,on dated 26-03-2024 at around 11:30 hrs, victim shree Raval Jayeshbhai Bhavubhai had connected single phase monoblock motor with switch board for pull the  water from water-pipe.During  insert of the  motor flexible wire male plug to switch board female plug by victim, At that time victim may touched to live pin of male plug and got electrocuted.Also it was found that tester shown power on eventhough the switch of plug remain off in switch board.</t>
  </si>
  <si>
    <t>Rabari Gafurbhai Virambhai</t>
  </si>
  <si>
    <t>30.03.2024</t>
  </si>
  <si>
    <t>11Kv Ubkhal Ag Fdr Feeder Paasing Patel Shaileshbhai Kachardas Farm In That Farm One Neket Girder Pole With Two Stay Set Stood Near 11Kv Ubkhal Ag Feeder The Neket Girder Pole Stay Set Shacking By The Cow At That Time Stay Set Wire Stuck To The 11Kv Ubkhal Ag Feeder Power Line &amp; Cow Got Electrocuted And Died.</t>
  </si>
  <si>
    <t>Un necessary Stay removed such type of Location</t>
  </si>
  <si>
    <t xml:space="preserve"> RADHANPUR</t>
  </si>
  <si>
    <t>THAKKAR NIRMALABEN VASHANTLAL</t>
  </si>
  <si>
    <t>03.01.2024</t>
  </si>
  <si>
    <t>A FATAL HUMAN ELECTRICAL OUTSIDER ACCIDENT OCCURRED TO SMT THAKKAR NITMALABEN VASHANTLAL  AGE 66 YEAR ON DTD 03.01.2024 APPROX 10.15.00 AM AT VILLAGE RADHANPUR TA. RADHANPUR ABOVE INFORMATION WAS RECEIVED FROM POLICE STATION  RADHANPUR TO THIS OFFICE ON DTD 03.01.2024 APPROX 10.40 AM ,ON THE SAME DAY THE DY ENGINEER RADHANPUR.1 VISITED THE SITE AND FOUND THAT THE VICTIM HAS THE AGRICULTURE FLAT TARIFF CONNECTION 72101018110 NEAR HIS RESIDENCE. ACCORDING TO AN EYE WITNESS STATEMENT ,DURING THE ABOVE MENTION TIME THE VICTIM WENT TO HIS ELECTRICITY GIJAR  DURING THAT TIME HIS HAND WAS TOUCHED TO THE LIVE PORTION OF FUSE AND GOT ELECTROCUTED.</t>
  </si>
  <si>
    <t>KHANODAR</t>
  </si>
  <si>
    <t>RABARI VANABHAI VAKHTABHAI</t>
  </si>
  <si>
    <t>19.01.2024</t>
  </si>
  <si>
    <t>A FATAL ANIMAL Electrical accident occurred to a camel, age: 13 years, owned by shri rabari Vanabhai Vakhtabhai on dtd. 19.01.2024 at approx 5.00 pm at village- khanodar Ta.Deodar Above message received from D&lt;G,Rathod Lm of Paldi MMG under Deodar-2 S.dn.After getting this message,undersign hasvisited site and found that,11 KV veer Feeder of 66 KV paladi ss was passing at the place where the Camel died. At theabove said time ,the Camel owner Shri Rabari Vanabhai Vakhatabhai took thi Camels for grazing them at this location .Oneof the Camel Passed near the said 11 Kv line where one Conductor of 11KV line was broken and lying on the ground .Atthat time,on taking  try fdr,the said Camel came to the conductor and got electrocuted anddied.an eye witness statement was taken to confirm this incident.PM report and detail investion is awaited..</t>
  </si>
  <si>
    <t>SAHESA</t>
  </si>
  <si>
    <t>THAKOR VANRAJJI RAJUJI</t>
  </si>
  <si>
    <t>4/2/2024(12-15 AM)</t>
  </si>
  <si>
    <t>An illegal Iron shed was buil tunder 11 KV Anjani ag feeder line near the house To collect dry grass bundle on illagal iron shed where there was he touched 11 kv  anjani ag feeder live conductor and he was electical shocked</t>
  </si>
  <si>
    <t>Kotha</t>
  </si>
  <si>
    <t>Mukeshbhai Hiralal Solanki</t>
  </si>
  <si>
    <t>NFH   (MECH)</t>
  </si>
  <si>
    <t>14.02.2024</t>
  </si>
  <si>
    <t>No any Supervisor Present with victim.</t>
  </si>
  <si>
    <t>Victim Shri M H Solanki was went at Savshibhai Jethabhai Kanbi farm for giving single phase farm house Residence new connection release work.During Pole climbing at Service Pole near TC,Victim feeled dizziness and he was fall down on land before work started and got injured mechanically on body.No any power ON at LT pole.</t>
  </si>
  <si>
    <t>SAVRAKHA</t>
  </si>
  <si>
    <t>PARMAR PANKAJ ARJUNSHIH (EA -VS)</t>
  </si>
  <si>
    <t>02.03.2024</t>
  </si>
  <si>
    <t>A NATIONAL HUMAN DEPARTMENTAL MECHANICAL ACCIDENT OCCURRED AT VILLAGE SAVRAKHA ON DATED 02-03-2024 AT APPROXIMATE 12:45HRS,AS PARMAR PANKAJBHAI ARJUNSHIH(VICTIM) WENT TO APPLICANT'S PREMISES NAME SHRI PREMABHAI ANADABHAI GHANCHI FOR RELEASING NEW 1 PH CONNECTION.WHILE GIVING CONNECTION AT METER SIDE HE WAS CLIMBING ON 5 FEET WALL.DUE TO WET ATMOSPHERE VICTIM SLIPPED DOWN FROM 5FEET BOUNDARY WALL AND HE HAD FALLEN DOWN ON LAND AND GOT INJURED MECHANICALLY ON HIS HEAD.AT ACCIDENT PLACE NO ANY ELECTRIC POWER WAS ON.AFTER GIVING PRIMARY TREATMENT AT VAGHASAN,FOR FURTHER TREATMENT WENT TO ASTHA HOSPITAL,THARAD AND THEN SIFTED AT DR.DINESH DIXIT'S HOSPITAL,MEHSANA.NOW UNDER OBSERVATION.</t>
  </si>
  <si>
    <t>Ashokgadh</t>
  </si>
  <si>
    <t>Rabari Fulabhai Amratbhai</t>
  </si>
  <si>
    <t>02-03-2024 &amp; Approx. 10:45 Am</t>
  </si>
  <si>
    <t xml:space="preserve">Due to Rain And wind LT wire snapped from pole and 6 Nos of  Goats  comes in comtact with live wire.Get shocked and  died. </t>
  </si>
  <si>
    <t>Rameshkumar Dhuljibhai Pandor /ALM</t>
  </si>
  <si>
    <t>20.03.24 Time:14.10 approx</t>
  </si>
  <si>
    <t>Shri Rameshkumar Dhuljibhai Pandor Assistant Lineman while climbing on newly erected AGTC of 11kv Vijay Feeder,suddenly his leg slip by any reason and he fall down on ground and met with Non Fatal Mechanical Accident</t>
  </si>
  <si>
    <t>HINDOLA
(INDRAN)</t>
  </si>
  <si>
    <t xml:space="preserve">TEJASKUMAR VISHNUBHAI ZALA (5 Yr Old)
</t>
  </si>
  <si>
    <t>On dated 14/01/2024 at around 12:30 PM, There was 11kv Amodra
JGY fdr passing above the owner house( Javansinh Fatesinh zala &amp; Dhirsinh
Fatesinh zala), victim was suddenly climb the terrace and run behind the
cutting kite flying in the air to pickup but some how touch the 11 kV
Amodra JGY line and got electrocuted and fell down the earth from terrace
and admitted the hospital for treatment.
Details investigation is under Process.</t>
  </si>
  <si>
    <t>BHAGPUR</t>
  </si>
  <si>
    <t>MUKESHSINH BABSINH RATHOD</t>
  </si>
  <si>
    <t>on dated 15.01.2024 approx 8:30 am victim worked in farm of Pravinsinh Jagatsinh Rathod at that time 11kv Galteshvar ag feeder conductor snapped on him &amp; he got electric shocked &amp; burnt on body &amp; then he contact to his firend &amp; he took him to his home &amp; then CHC Prantij on duty doctor gave treatment to him &amp; then discharged at approx 6:00 pm</t>
  </si>
  <si>
    <t>MotiBordi</t>
  </si>
  <si>
    <t>Vikramdan Bhairavdan Gadhvi</t>
  </si>
  <si>
    <t>On date 15/02/2024, approx at 13:40 hr, the Buffalo ofowner Shri. Vikramdan Bhairavdan Gadhvi was grassing atchadiya vistar, near the motibordi lake. there was a waterlogging area near the lake where the buffalo was gassing andat the same time, the two conductors of AG LT line werebroken due to wind and the buffalo was came contact withlive wire and got electric shock and died on the spot. Detailinvestigation is under progress</t>
  </si>
  <si>
    <t>KHANDHOL</t>
  </si>
  <si>
    <t xml:space="preserve">PATEL PRIYANKBHAI BHOGIBHAI </t>
  </si>
  <si>
    <t>0n dt 18.03.24 at khandhol village,Bharvad Gandabhai Mashrubhai's farm patel priyankbhai bhogibhai the victim died was Spreading the tambaku crop on ground from tractor's trolley at that instant tractor's driver keeping the hydraulic pump of the said vehicle on automatic mode and iron's angle wound on trolley  mightbe came in contact with  wire of 11 KV Kaniyol ag feeder and victim died. The distance of the existing 11 kv Kaniyol ag feeder line between pole to tc structure (vertical) at the site is 50 meter which is the safe distance of line and clearance from ground to line (Horizontal) is approx 21 feet thus the accident is due to the negligence of tractor's driver. Cause of accident is electrical or mechanical will be decided after PM report.</t>
  </si>
  <si>
    <t>UNCHIDHANAL</t>
  </si>
  <si>
    <t>Upadhyay Bhogilal Bhikhalal</t>
  </si>
  <si>
    <t>4.01.24</t>
  </si>
  <si>
    <t>The primary cause of this unfortunate incident was Mr. Upadhyay Bhogilal Bhikhalal to switch off or isolate the electrical power supply before fixing the PVC water pipe into a single phase motor. This critical safety step was overlooked, leading to direct contact with metal body motor and, tragically, Mr. Upadhyay Bhogilal Bhikhalal electrocution</t>
  </si>
  <si>
    <t>Biliya</t>
  </si>
  <si>
    <t>Patel Rajeshbhai Prahladbhai</t>
  </si>
  <si>
    <t>4.07.23</t>
  </si>
  <si>
    <t>SIDHPUR</t>
  </si>
  <si>
    <t>on dated 04.07.2023 approxi time :4.30 p.m.In Biliya  village ,Kamli road ,Due to victim SHRI PATEL RAJESHBHAI PRALADBHAI victim was welding work at patel shankarbhai dhanjibhai build new house that"s timemay be victim touched or contact welding machine or 4C*2 mm2 sevice cable that time probability victim got electrocuted and fatal electrical accident occured and died.</t>
  </si>
  <si>
    <t>SOP 002 Action taken report for safety measures complied for the accidents occurred during FY 2023-24 ( April-23 to March-24)</t>
  </si>
  <si>
    <t xml:space="preserve"> Actual details is not available but according to site pictures which is received from villagers, a specific round is shown in pictures where TC DO not removed at the time of work, victim Kantibhai had tried for some repairing or any other work on 11 KV Padana AG TC where existing AG connection in r/o shri Thakarshibhai Lallubhai at village Gunjar. As per office record no any complaint for this consumer was registered at our office complain center for said TC or connection but the deceased himself climbed up to do work under the temptation of any kind of greed and as shown in pictures victim fallen on TC angle. Hence, as per photographs received from villagers at the time of working it might be assume that at the time of working victim may came in contact with HT Bushing or Jumper and met with an electrical accident and died on spot.
As per GETCO record a tripping recorded at 17:05 on dt: 22.04.23. The age of victim is quite young (about 35 to 40 years old). Hence we could not able to take statement of his family , eye witness and relatives regarding the incident as they all were in a state of grief and to avoid unwanted conflict with villagers. This report is purely based on site pictures and information received from villagers.</t>
  </si>
  <si>
    <t>Masar Divyaben Dharmendrabhai and four to five other children were playing under 11 kV bamani ag feeder when Divyaben Dharmendrabhai Masar came in contact with the 11 KV Bamani feeder with a 9 to 10 feet iron rod and was thrown on the spot. This incident under suspect so  furthure investigation &amp; police panchnama awaited</t>
  </si>
  <si>
    <t>As per Site Visit ON dt 22.05.2023 &amp; Statement of Line Staff Employees who were present at the time of Accident, After Complition of Service cable Replacement work, By any reason victim lost his balance &amp; fallen down on RCC road From Approx. 10 Ft hight  and met with NONFATAL MECHANICAL ACCIDENT &amp; Victim was Shifted to MAA ICU for treatmend and On Dt 20.05.23 night Shifted to Apolo Hospital for Further treatment &amp; on Dt 27.05.23 victim died,Thus, NonFatal (Deptt) Mechanical Accident converted to FATAL HUMAN (DEPTT) MECHANICAL  ACCIDENT  Details of Violation of safety Norms:As per Statement of  Employees present at the time of Accident power supply not made OFF during the Service replacement work, Victim has weared Safety Helmet  Safety Trainings Provided:Yes,Basic training provided at Deesa From Dt 20.04.23 to Dt 30.04.23 as per organised by Circle office</t>
  </si>
  <si>
    <t>On date 17.06.2023 at around 09.30 Hrs. an incident of  cow electrocution  was occured under TC structure of Industrial Connection at village Nugar. The incident was caused by fault in  internal wiring of consumer's private installation. A motor of pedestal fan was short circuited in consumer's installation (cons.no 20939182234,Cons Name-Panchal Prashantbhai Amrutlal)and thus the current leaked to neutral wire of transformer centre.Due to heavy rain the surrounding area was wet. A cow passing nearby the TC structure and came in contact with the TC structure and got electrocuted. Detailed cause of accident is under investigation.</t>
  </si>
  <si>
    <t>Yesterday information received from Kanbha police station regarding to accident we have visited the location and it is observed that 11 KV Radhe jgy feeder passing at front side of plot no.18,19,20 in Sadbhav Ind estate part.2 Dhamatvan and construction work of both the plot 18 and 19 is running. As per our visit and statement of eye witness Yashvi corporation person Shri. Pradip Nandu Kharvad was came with some labour on dt.1.06.23 at approx.7:45 pm for RCC slab work at plot no.19 and fitting pipe to lift RCC material at tarress. Victime check the centing on terress and came front side border to talk with person standing at ground. And fell down on ground. There is no any tripping of 11 KV Radhe feeder recorded in Sub station and no any sparking spots found on conductors.but it is assumed that he came in induction zone and fell down. Because illleagle construction done near line by owner plot no.18 and 19. Immediately victim shifted at Shiv Hospital, Bakrol and stable now.
We have issued notice to owner regarding to illegale construction under 11 KV line.</t>
  </si>
  <si>
    <t>Shri Naresh bhai vaghjibhai patel ( village- dadhvav,ta-vijaynagar,dist:- Sabarkantha) who is the contractor labour of our contractor name Dinesh bhai Patel ( power and cable) Was doing cable jointing work on 11 kV Indus urban feeder and for this he had excavated the land upto 9 feet where the cable of 11 kV Indus feeder was laid , and he went inside the excavation for the cable jointing work process when suddenly loose soil slided upon the labour and due to this he collapsed and died at the spot . The said work was under the supervision of contractor supervisor name himself and Shilaj sdn staff .supervisor Shri Amit bhai j bhavsar.post a.l.m. (15) Dt &amp; time of information : 
Dt. 10.06.23 @ 12:05 pm</t>
  </si>
  <si>
    <t>While climbing on neem tree for tree cutting work (on 11kv Unava Ag feeder), tree branche catched for climb up support and it suddenly broken hence he felt down from approximate 10 to 12 feet height. 
 sub ordinate staff informed 108 and primary treatment taken at swastik orthopedic hospital Randheja. 
For further treatment he has admited at Aska hospital gandhinagar</t>
  </si>
  <si>
    <t>Shri Pareshkumar Kantibhai Patel emp no 16207 working at Kanipur village on 2 wire LT line from 63 KVA WW transformer near Kanipur Bus stand to restore power supply which was interpreted due to one conductor broken of 2 wire LT line. As per site situation 2 wires are loose also tree cutting is require to avoid further tripping. Shri Pareshkumar Kantibhai Patel climb old 8 mtr PSC Pole for removing another conductor from LT shackle insulator. After removing conductor he started to came down, while that he feel PSC Pole tilting and he jumping from the pole &amp; fall on RCC road and get injured.Also, PSC pole broken and fallen on ground on another side.
sub ordinate staff informed JE at office. Immediately office vehicle send at accident location and taken at High Tech multi-speciality Hospital at Gandhinagar for treatment.
At present he is concious.</t>
  </si>
  <si>
    <t>the buffaloes were grazing in field. 3 ph 4 w LT Line passing through the incident site. LT LINE conductor touched 2.6 FT Angle. leaked current to earthing wire therefore the buffalo was electrocuted and died near existing pole found.</t>
  </si>
  <si>
    <t xml:space="preserve"> giant baval tree fallen on LT line which is passing through incident site. The caw bind up under this taking. LT LINE CONDUCTOR SNAPPED from the broken pole. Conductor comes contect with caw. The caw electrocuted and died.</t>
  </si>
  <si>
    <t>There is 11 KV line  passing nearby the house(4 meter horizontal clearance and 6.1 MTR vertical clearance) On terrace , victim was running behind the monkey with iron rod(5 MTR long which are used for construction purposes) and directly came into the contact of 11KV line. Which was passing nearby his house and also both vertical and horizontal clearance as per norms got expired on site. No report is done at police station and no PM was done by victim's family members and body is buried. Iron rod was 5 MTR long.</t>
  </si>
  <si>
    <t>As per statement of local resident person , early morning on dt 15.6.2023 the victim went to take bath in the farm ,One yellow 2 core 2.5 mm2 private  wire which was connected on load side of the meter to one 0.5 hp motor in the farm and when victim started the motor,due to rain and wind , he might have come in contact with electric motor and due to motor might be defective due to which the victim might have got  electrocuted. Since the information was received on date 22.6.23 that is after passing of 7 days of accident, at present there is no private wire of yellow colour 2.5 mm2 2 core found at site and there is no any leakage current in wiring of  room or in UGVCL service wire during visit today i.e. on 22.6.23.</t>
  </si>
  <si>
    <t>1)Rabari Amrutbhai bhikhabhai.
2) Rabari Gafurbhai karshanbhai.</t>
  </si>
  <si>
    <t>As per information received from Owner of cow(calf), While in morning approx at around 5.00 am, he found that one of his cow (calf) was lying dead over one of the broken conductor of 2 wire JGY LT line under which the cow(calf) had been tied by the owner. The suspected cause of the conductor snapping could be due to touching of tree branches over the conductor. Thus, due to snapping of LT conductor over the  cow(calf) tied under the line resulted in electrocution of the cow (calf), which could have led to its death on spot.The post mortem report of the victim cow(calf) is awaited</t>
  </si>
  <si>
    <t>(A) RATHOD LAXMIBEN ABHAYSINH Approximately of 38 Years)             (B) RATHOD NIKITABEN ABHAYSINH ( Approximately of 17 Years)</t>
  </si>
  <si>
    <t>Due to the fan shot of Thakor Punjaji kantiji leakage current passing from MS PIPE AND STEEL ROOF OF Punjaji 's premises to the neighbour Thakor Gopalji kantiji and leakage current comes to his common wall and steel roof, Daughter of Gopalji shri Thakor Divyaben Gopalji drying the clothes on steel wire which was tide with MS PIPE having leakage current and got electrocuted.</t>
  </si>
  <si>
    <t>2nd and 3rd LT PSC pole of existing transformer center of Ambika society has ABC 4 wire live and neutral open wire passing along it at around 6.45 in morning light tree falls on the end span of this line and the wire gathers in the end open span and neutral open wire in the 3rd and 4th phase broke and at the same time the live neutral wire fell on the cow passing below lt line and victim cow died on the spot.
(15) effect of this incident :-  The complaint of this incident was received at the complaint center and employee of  Bavla 1 sub division immediately reached the incident site and removed the DO of the transformer and stopped the LT line  power supply.</t>
  </si>
  <si>
    <t xml:space="preserve">.  As per eye witness statement vitctim was sprinking water on cotton stock. At the same time there is electric leakage current on motor body due to motor short  and  it came in touch with armoured water pipe there fore vitctim came in contact of conducting electric medium and got electrocuted. Victim died on spot.. The details cause of death is under investigation and will be decided after receiving pm report . </t>
  </si>
  <si>
    <t>On evening of date- 08/09/2023 around 07:00 pm during heavy rain and stormy weather the electric conductor of 3 phase 5 wire LT line got broken and fell on the ground near 4, Hare Krushna soc, opposite Sarvoday Hospital, Kalol. The victim Shri Pankajbhai Mulchandbhai Shah who was passing through the street came in contact with the live LT broken conductor and got electric shock and fell on the ground. The victim immediately got admitted to the Kalol Civil Hospital who was declared dead by the doctor in charge. The detailed investigation of accident is under progress.</t>
  </si>
  <si>
    <t xml:space="preserve">Private service wire taken from Ghanshyambhai Dayabhai Gohil connection to Dayabhai Hathibhai Gohil house, the wire was tied with g i wire and insulation of that wire was damaged already,Which is touching the wall near to staircase of Dilipbhai Jivabhai Gohil,  from damaged insulation which was in contact with the wall which was wet due to ongoing rain, leakage of current occured from damaged wire to wet wall and staircase area and vicitm Smt Kailashben Dilipsinh Gohil came in contact while passing through staircase and got electrocuted. Smt Manjulaben Jitendrasinh Gohil, Smt Kailashben Prabhat Sinh Gohil attempted to rescue her and they got electric shock in attempt to save. </t>
  </si>
  <si>
    <t>Date:- 7/9/2023, at 16:30pm approximate Mr Zala Vijaysinh Fatesinh's She Buffalo was tied front of his house under single phase, two wire LT line of 11KV Valiyampura JGY feeder which eminating power from 66KV Dalani Muvadi Ss.  At this time due to heavy rain and wind pressure LT wire broken and fall down on  buffalo and buffalo came contact with live conductor she got electrocuted  and  died on the spot.
Detailed Investigation Report and Post Mortem Report under progress.</t>
  </si>
  <si>
    <t>As per eye witness As per witness statement on date 13.10.2023 &amp; as per primary investigation, while cleaning trash from plastic pipe (due to rain) on roof through twelve foot long metal bar somehow touch to 11 kv Shyam feeder’s HT line and victim got electrocuted and died on the spot. As per site visit distance of last conductor of line to shed is approx. 5 ft.</t>
  </si>
  <si>
    <t>The victim is elctrocuted while unplug ( male female plug) the  motor, power continue  after  switch off  power due to faulty house wiring, 21326001396 , RGP  Mehariya Keshabhai Lalabhai.</t>
  </si>
  <si>
    <t>On dated 29.11.23, approximately 12.30 pm in village ranoda near jusab bungalow, b l dabhi ea was working on the lt pole of 11 kv ranoda ag feeder by removing the do fuse of tc, he was working to reconnect the service wire to lt line, while jointing service wire he got shocked and fallen down from the lt pole.</t>
  </si>
  <si>
    <t>As per site visit investigation, At consumer no:26513015707 premises when power supply is given to main supply meter, it was found that leakage current was circulating on the metal roofing sheet and besides leakage current was not flowing when main supply is kept off. That metal roofing sheet was connected to the rope wire. As per witness present around premises, victim was drying the wet clothes on rope wire and got electrocuted. Further investigation was not done due to the funeral procession.
Meter connection is disconnected.No complain was received from Nenpur village regarding above.</t>
  </si>
  <si>
    <t>Shri Anilkumar Gorabhai Parmar with other fire department staff persons was doing bird-string removing (Vaghol-Chamachidiyu-Bat) activities from line by using @ 30 feet long iron metal rod near Dev 94, Dev Exoitica, at TP Road, Ghuma area near Sanand-Ghuma Road, Ghuma. Its seems that Shri Anilkumar Gorabhai Parmar was doing this work along with other fire department staff by using very very long metal rod. In hurry over confidently started work without waiting for making line off. Some other fire department staff might had been also asked to wait for making line off, but unfortunately in hurry he did work During these work, he might not be hold balance of rod thus metal rod comes in contact with live line and he got electrocuted. At this particular location where accident occurred, Height of UGVCL HT 11kv Dholeshwar line is @ 28 - 30 feet. As it was very long metal rod the accident occurs. PM report is awaited
It is unfortunate that, they started and did work without waiting for making line off nor taken clearance from UGVCL regarding any such on going activity at these particular location</t>
  </si>
  <si>
    <t>Shri U G MORYA EA while making connections in the 3phase NEW CONNECTION meter  Cons  Name :Dave Ujjaval kumar  Vill:-Bhoyan Rathod .
FOR giving new CABLE connection on TC.
11kv power was live on TC DO . During work hand was touch upper side DO.And get electric shock.Bunrt on both Hand and fall under TC.There  with him Shri MV PATEL EA cautch him and inform to office.And take at Gandhinagar civil hospital primary treatment and Doctor said he was after primary treatment for more reports we take at KD HOSPITAL</t>
  </si>
  <si>
    <t>As per eye witness statement given on dated 04.03.2024 &amp; as per primary investigation, while unloading soil from hydrolic dumper, somehow dumper touch nearby overhead electric line of 11KV Kabir JGY and victim got electrocuted and became unconscious.He Immediately shifted to Healthvan Superspeciality Hospital,Vastral &amp; On duty Doctor Declared him Dead.No burning spot observed on any conductor of 11 Kv Kabir feeder while observing from ground level. As per site visit vertical clearance of 11KV HT line to ground is approx. 19 ft. According to Doctor Primary reason of fatal human outsider accident is Electrical Shock.Exact reason will be confirmed as and when getting PM report from Kanabha Police Station.</t>
  </si>
  <si>
    <t>As, per Statement of owner,
             Buffalo of Parmar Manubhai Bababhai  was grazing near the Hudka Vas of
Nadan Village sim. While grazing, Buffalo came in contact with Stay wire of HT line
Pole of  11kV Khanderavpura Ag feeder.  The HT pole was shackle type having D.O. fuse mounted on single pole. While buffalo was grazing near the pole, buffalo came
in contact with stay wire &amp; stay wire broken from bottom side near anchor rod. This happened due to buffalo pulling the stay wire by horns. The stay wire swings &amp; Upper part of stay wire came in contact of jumper wire of D.O. fuse. As the D.O. on single pole hence  jumper some lower than line  hence swinged stay wire contact with the jumper . Due to this current passes through the stay wire and as buffalo was in contact with the stay wire, it got electric shock and died on the spot. Detail Investigation is under process.</t>
  </si>
  <si>
    <t>Year 2023-24 (April 23 to March 24)</t>
  </si>
  <si>
    <t>Apr.23</t>
  </si>
  <si>
    <t>11.04.2023</t>
  </si>
  <si>
    <t>21.04.2023</t>
  </si>
  <si>
    <t>28.04.2023</t>
  </si>
  <si>
    <t>May.23</t>
  </si>
  <si>
    <t>11.05.2023</t>
  </si>
  <si>
    <t>20.05.2023</t>
  </si>
  <si>
    <t>26.05.2023</t>
  </si>
  <si>
    <t>June.23</t>
  </si>
  <si>
    <t>09.06.2023</t>
  </si>
  <si>
    <t>30.06.2023</t>
  </si>
  <si>
    <t>July.23</t>
  </si>
  <si>
    <t>07.07.2023</t>
  </si>
  <si>
    <t>20.07.2023</t>
  </si>
  <si>
    <t>21.07.2023</t>
  </si>
  <si>
    <t>28.07.2023</t>
  </si>
  <si>
    <t>Aug.23</t>
  </si>
  <si>
    <t>11.08.2023</t>
  </si>
  <si>
    <t>Sept.23</t>
  </si>
  <si>
    <t>02.09.2023</t>
  </si>
  <si>
    <t>06.09.2023</t>
  </si>
  <si>
    <t>13.09.2023</t>
  </si>
  <si>
    <t>30.09.2023</t>
  </si>
  <si>
    <t>Oct.23</t>
  </si>
  <si>
    <t>07.10.2023</t>
  </si>
  <si>
    <t>20.10.2023</t>
  </si>
  <si>
    <t>Nov.23</t>
  </si>
  <si>
    <t>02.11.2023</t>
  </si>
  <si>
    <t>10.11.2023</t>
  </si>
  <si>
    <t xml:space="preserve">Corporate Office, Mehsana </t>
  </si>
  <si>
    <t>29.11.2023</t>
  </si>
  <si>
    <t>Dec.23</t>
  </si>
  <si>
    <t>14.12.2023</t>
  </si>
  <si>
    <t>Jan.24</t>
  </si>
  <si>
    <t>18.01.2024</t>
  </si>
  <si>
    <t>20.01.2024</t>
  </si>
  <si>
    <t>Feb.24</t>
  </si>
  <si>
    <t>08.02.2024</t>
  </si>
  <si>
    <t>15.02.2024</t>
  </si>
  <si>
    <t>23.02.2024</t>
  </si>
  <si>
    <t>Mar.24</t>
  </si>
  <si>
    <t>07.03.2024</t>
  </si>
  <si>
    <t>22.03.2024</t>
  </si>
  <si>
    <t>28.03.2024</t>
  </si>
  <si>
    <t>Performa SoP 015 : Release of New connection  :  Status as on 31.03.2024</t>
  </si>
  <si>
    <t>Year 2023-24 (April-23 to March-24)</t>
  </si>
  <si>
    <t>FY 2023-24 (April-23 to March-24)</t>
  </si>
  <si>
    <t>YEAR: 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</si>
</sst>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64" formatCode="_(&quot;$&quot;* #,##0.00_);_(&quot;$&quot;* \(#,##0.00\);_(&quot;$&quot;* &quot;-&quot;??_);_(@_)"/>
    <numFmt numFmtId="165" formatCode="[$-409]mmm\-yy;@"/>
    <numFmt numFmtId="166" formatCode="[h]:mm"/>
    <numFmt numFmtId="167" formatCode="\$#,##0_);&quot;($&quot;#,##0\)"/>
    <numFmt numFmtId="168" formatCode="\$#,##0.00;[Red]&quot;-$&quot;#,##0.00"/>
    <numFmt numFmtId="169" formatCode="_ * #,##0_ ;_ * \-#,##0_ ;_ * \-_ ;_ @_ "/>
    <numFmt numFmtId="170" formatCode="_ * #,##0.00_ ;_ * \-#,##0.00_ ;_ * \-??_ ;_ @_ "/>
    <numFmt numFmtId="171" formatCode="_-* #,##0.00&quot; €&quot;_-;\-* #,##0.00&quot; €&quot;_-;_-* \-??&quot; €&quot;_-;_-@_-"/>
    <numFmt numFmtId="172" formatCode="_-* #,##0\ _F_-;\-* #,##0\ _F_-;_-* &quot;- &quot;_F_-;_-@_-"/>
    <numFmt numFmtId="173" formatCode="_-* #,##0.00\ _F_-;\-* #,##0.00\ _F_-;_-* \-??\ _F_-;_-@_-"/>
    <numFmt numFmtId="174" formatCode="#,##0.00000000;[Red]\-#,##0.00000000"/>
    <numFmt numFmtId="175" formatCode="_ &quot;Fr. &quot;* #,##0_ ;_ &quot;Fr. &quot;* \-#,##0_ ;_ &quot;Fr. &quot;* \-_ ;_ @_ "/>
    <numFmt numFmtId="176" formatCode="_ &quot;Fr. &quot;* #,##0.00_ ;_ &quot;Fr. &quot;* \-#,##0.00_ ;_ &quot;Fr. &quot;* \-??_ ;_ @_ "/>
    <numFmt numFmtId="177" formatCode="_-\$* #,##0_-;&quot;-$&quot;* #,##0_-;_-\$* \-_-;_-@_-"/>
    <numFmt numFmtId="178" formatCode="_-\$* #,##0.00_-;&quot;-$&quot;* #,##0.00_-;_-\$* \-??_-;_-@_-"/>
    <numFmt numFmtId="179" formatCode="\\#,##0.00;[Red]&quot;\-&quot;#,##0.00"/>
    <numFmt numFmtId="180" formatCode="\\#,##0;[Red]&quot;\-&quot;#,##0"/>
    <numFmt numFmtId="181" formatCode="h:mm;@"/>
    <numFmt numFmtId="182" formatCode="0.000"/>
    <numFmt numFmtId="183" formatCode="[$-14009]dd\-mm\-yy;@"/>
  </numFmts>
  <fonts count="7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sz val="8"/>
      <name val="Arial"/>
      <family val="2"/>
    </font>
    <font>
      <b/>
      <sz val="11"/>
      <name val="Arial"/>
      <family val="2"/>
    </font>
    <font>
      <b/>
      <sz val="12"/>
      <name val="Arial"/>
      <family val="2"/>
    </font>
    <font>
      <b/>
      <sz val="16"/>
      <name val="Arial"/>
      <family val="2"/>
    </font>
    <font>
      <b/>
      <u/>
      <sz val="11"/>
      <name val="Arial"/>
      <family val="2"/>
    </font>
    <font>
      <b/>
      <u/>
      <sz val="12"/>
      <name val="Arial"/>
      <family val="2"/>
    </font>
    <font>
      <b/>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Times New Roman"/>
      <family val="1"/>
    </font>
    <font>
      <sz val="14"/>
      <name val="Arial"/>
      <family val="2"/>
    </font>
    <font>
      <sz val="14"/>
      <name val="Bookman Old Style"/>
      <family val="1"/>
    </font>
    <font>
      <sz val="10"/>
      <name val="Arial"/>
      <family val="2"/>
    </font>
    <font>
      <b/>
      <u/>
      <sz val="10"/>
      <name val="Arial"/>
      <family val="2"/>
    </font>
    <font>
      <b/>
      <vertAlign val="subscript"/>
      <sz val="10"/>
      <name val="Arial"/>
      <family val="2"/>
    </font>
    <font>
      <sz val="12"/>
      <name val="Arial"/>
      <family val="2"/>
    </font>
    <font>
      <b/>
      <sz val="14"/>
      <name val="Arial"/>
      <family val="2"/>
    </font>
    <font>
      <b/>
      <sz val="14"/>
      <name val="Bookman Old Style"/>
      <family val="1"/>
    </font>
    <font>
      <sz val="14"/>
      <name val="Times New Roman"/>
      <family val="1"/>
    </font>
    <font>
      <b/>
      <i/>
      <sz val="14"/>
      <name val="Bookman Old Style"/>
      <family val="1"/>
    </font>
    <font>
      <sz val="10"/>
      <name val="Arial"/>
      <family val="2"/>
    </font>
    <font>
      <sz val="11"/>
      <name val="‚l‚r ‚oƒSƒVƒbƒN"/>
      <family val="3"/>
      <charset val="128"/>
    </font>
    <font>
      <sz val="7"/>
      <name val="Helv"/>
    </font>
    <font>
      <b/>
      <sz val="10"/>
      <name val="MS Sans Serif"/>
      <family val="2"/>
    </font>
    <font>
      <sz val="12"/>
      <name val="¹UAAA¼"/>
      <family val="3"/>
      <charset val="129"/>
    </font>
    <font>
      <sz val="10"/>
      <name val="Courier New"/>
      <family val="3"/>
    </font>
    <font>
      <sz val="7"/>
      <color indexed="10"/>
      <name val="Helv"/>
    </font>
    <font>
      <sz val="12"/>
      <name val="뼻뮝"/>
      <family val="1"/>
      <charset val="129"/>
    </font>
    <font>
      <sz val="10"/>
      <name val="굴림체"/>
      <family val="3"/>
      <charset val="129"/>
    </font>
    <font>
      <b/>
      <i/>
      <sz val="12"/>
      <name val="Arial"/>
      <family val="2"/>
    </font>
    <font>
      <sz val="10"/>
      <name val="Arial"/>
      <family val="2"/>
    </font>
    <font>
      <b/>
      <sz val="10"/>
      <name val="Calibri"/>
      <family val="2"/>
    </font>
    <font>
      <b/>
      <u/>
      <sz val="14"/>
      <name val="Arial"/>
      <family val="2"/>
    </font>
    <font>
      <sz val="13"/>
      <name val="Arial"/>
      <family val="2"/>
    </font>
    <font>
      <b/>
      <sz val="13"/>
      <name val="Arial"/>
      <family val="2"/>
    </font>
    <font>
      <b/>
      <sz val="15"/>
      <name val="Arial"/>
      <family val="2"/>
    </font>
    <font>
      <b/>
      <u/>
      <sz val="13"/>
      <name val="Arial"/>
      <family val="2"/>
    </font>
    <font>
      <sz val="15"/>
      <name val="Arial"/>
      <family val="2"/>
    </font>
    <font>
      <b/>
      <sz val="20"/>
      <name val="Arial"/>
      <family val="2"/>
    </font>
    <font>
      <b/>
      <sz val="22"/>
      <name val="Arial"/>
      <family val="2"/>
    </font>
    <font>
      <b/>
      <sz val="24"/>
      <name val="Arial"/>
      <family val="2"/>
    </font>
    <font>
      <sz val="7"/>
      <name val="Helv"/>
      <family val="2"/>
    </font>
    <font>
      <b/>
      <sz val="18"/>
      <name val="Arial"/>
      <family val="2"/>
    </font>
    <font>
      <sz val="7"/>
      <color indexed="10"/>
      <name val="Helv"/>
      <family val="2"/>
    </font>
    <font>
      <b/>
      <sz val="8"/>
      <name val="Verdana"/>
      <family val="2"/>
    </font>
    <font>
      <sz val="10"/>
      <name val="Arial"/>
    </font>
    <font>
      <sz val="12"/>
      <color rgb="FF333333"/>
      <name val="Calibri"/>
      <family val="2"/>
      <scheme val="minor"/>
    </font>
    <font>
      <b/>
      <sz val="12"/>
      <name val="Calibri"/>
      <family val="2"/>
      <scheme val="minor"/>
    </font>
    <font>
      <sz val="12"/>
      <color theme="1"/>
      <name val="Calibri"/>
      <family val="2"/>
      <scheme val="minor"/>
    </font>
    <font>
      <sz val="12"/>
      <name val="Calibri"/>
      <family val="2"/>
      <scheme val="minor"/>
    </font>
    <font>
      <sz val="14"/>
      <name val="Calibri"/>
      <family val="2"/>
      <scheme val="minor"/>
    </font>
  </fonts>
  <fills count="4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31"/>
      </patternFill>
    </fill>
    <fill>
      <patternFill patternType="solid">
        <fgColor indexed="26"/>
        <bgColor indexed="9"/>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s>
  <borders count="64">
    <border>
      <left/>
      <right/>
      <top/>
      <bottom/>
      <diagonal/>
    </border>
    <border>
      <left/>
      <right/>
      <top style="thin">
        <color indexed="8"/>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bottom style="thin">
        <color indexed="64"/>
      </bottom>
      <diagonal/>
    </border>
    <border>
      <left/>
      <right/>
      <top style="double">
        <color indexed="8"/>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418">
    <xf numFmtId="0" fontId="0" fillId="0" borderId="0">
      <alignment vertical="top"/>
    </xf>
    <xf numFmtId="0" fontId="28" fillId="0" borderId="0"/>
    <xf numFmtId="0" fontId="28" fillId="0" borderId="0"/>
    <xf numFmtId="0" fontId="28" fillId="0" borderId="0"/>
    <xf numFmtId="0" fontId="28" fillId="0" borderId="0"/>
    <xf numFmtId="0" fontId="54" fillId="0" borderId="0"/>
    <xf numFmtId="0" fontId="45"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44" fillId="0" borderId="0" applyFill="0" applyBorder="0" applyAlignment="0" applyProtection="0"/>
    <xf numFmtId="0" fontId="44" fillId="0" borderId="0" applyFill="0" applyBorder="0" applyAlignment="0" applyProtection="0"/>
    <xf numFmtId="0" fontId="44" fillId="0" borderId="0" applyFill="0" applyBorder="0" applyAlignment="0" applyProtection="0"/>
    <xf numFmtId="0" fontId="44" fillId="0" borderId="0" applyFill="0" applyBorder="0" applyAlignment="0" applyProtection="0"/>
    <xf numFmtId="0" fontId="17" fillId="3" borderId="0" applyNumberFormat="0" applyBorder="0" applyAlignment="0" applyProtection="0"/>
    <xf numFmtId="3" fontId="46" fillId="0" borderId="0"/>
    <xf numFmtId="167" fontId="47" fillId="0" borderId="1" applyAlignment="0" applyProtection="0"/>
    <xf numFmtId="0" fontId="48" fillId="0" borderId="0"/>
    <xf numFmtId="0" fontId="48" fillId="0" borderId="0"/>
    <xf numFmtId="0" fontId="18" fillId="20" borderId="2" applyNumberFormat="0" applyAlignment="0" applyProtection="0"/>
    <xf numFmtId="0" fontId="19" fillId="21" borderId="3" applyNumberFormat="0" applyAlignment="0" applyProtection="0"/>
    <xf numFmtId="3" fontId="44" fillId="0" borderId="0" applyFill="0" applyBorder="0" applyAlignment="0" applyProtection="0"/>
    <xf numFmtId="3" fontId="28" fillId="0" borderId="0" applyFill="0" applyBorder="0" applyAlignment="0" applyProtection="0"/>
    <xf numFmtId="3" fontId="28" fillId="0" borderId="0" applyFill="0" applyBorder="0" applyAlignment="0" applyProtection="0"/>
    <xf numFmtId="168" fontId="44" fillId="0" borderId="0" applyFill="0" applyBorder="0" applyAlignment="0" applyProtection="0"/>
    <xf numFmtId="168" fontId="28" fillId="0" borderId="0" applyFill="0" applyBorder="0" applyAlignment="0" applyProtection="0"/>
    <xf numFmtId="168" fontId="28" fillId="0" borderId="0" applyFill="0" applyBorder="0" applyAlignment="0" applyProtection="0"/>
    <xf numFmtId="0" fontId="44" fillId="0" borderId="0" applyFill="0" applyBorder="0" applyAlignment="0" applyProtection="0"/>
    <xf numFmtId="0" fontId="28" fillId="0" borderId="0" applyFill="0" applyBorder="0" applyAlignment="0" applyProtection="0"/>
    <xf numFmtId="0" fontId="28" fillId="0" borderId="0" applyFill="0" applyBorder="0" applyAlignment="0" applyProtection="0"/>
    <xf numFmtId="169" fontId="44" fillId="0" borderId="0" applyFill="0" applyBorder="0" applyAlignment="0" applyProtection="0"/>
    <xf numFmtId="170" fontId="44" fillId="0" borderId="0" applyFill="0" applyBorder="0" applyAlignment="0" applyProtection="0"/>
    <xf numFmtId="171" fontId="44" fillId="0" borderId="0" applyFill="0" applyBorder="0" applyAlignment="0" applyProtection="0"/>
    <xf numFmtId="171" fontId="28" fillId="0" borderId="0" applyFill="0" applyBorder="0" applyAlignment="0" applyProtection="0"/>
    <xf numFmtId="171" fontId="28" fillId="0" borderId="0" applyFill="0" applyBorder="0" applyAlignment="0" applyProtection="0"/>
    <xf numFmtId="0" fontId="20" fillId="0" borderId="0" applyNumberFormat="0" applyFill="0" applyBorder="0" applyAlignment="0" applyProtection="0"/>
    <xf numFmtId="2" fontId="44" fillId="0" borderId="0" applyFill="0" applyBorder="0" applyAlignment="0" applyProtection="0"/>
    <xf numFmtId="2" fontId="28" fillId="0" borderId="0" applyFill="0" applyBorder="0" applyAlignment="0" applyProtection="0"/>
    <xf numFmtId="2" fontId="28" fillId="0" borderId="0" applyFill="0" applyBorder="0" applyAlignment="0" applyProtection="0"/>
    <xf numFmtId="0" fontId="21" fillId="4"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7" borderId="2" applyNumberFormat="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26" fillId="0" borderId="7" applyNumberFormat="0" applyFill="0" applyAlignment="0" applyProtection="0"/>
    <xf numFmtId="172" fontId="44" fillId="0" borderId="0" applyFill="0" applyBorder="0" applyAlignment="0" applyProtection="0"/>
    <xf numFmtId="173" fontId="44" fillId="0" borderId="0" applyFill="0" applyBorder="0" applyAlignment="0" applyProtection="0"/>
    <xf numFmtId="0" fontId="27" fillId="24" borderId="0" applyNumberFormat="0" applyBorder="0" applyAlignment="0" applyProtection="0"/>
    <xf numFmtId="0" fontId="49" fillId="0" borderId="0"/>
    <xf numFmtId="174" fontId="44" fillId="0" borderId="0"/>
    <xf numFmtId="174" fontId="28" fillId="0" borderId="0"/>
    <xf numFmtId="174" fontId="28" fillId="0" borderId="0"/>
    <xf numFmtId="0" fontId="6" fillId="0" borderId="0"/>
    <xf numFmtId="0" fontId="36" fillId="0" borderId="0"/>
    <xf numFmtId="0" fontId="28" fillId="0" borderId="0"/>
    <xf numFmtId="0" fontId="28" fillId="0" borderId="0"/>
    <xf numFmtId="0" fontId="28" fillId="0" borderId="0"/>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8" fillId="0" borderId="0"/>
    <xf numFmtId="0" fontId="28" fillId="0" borderId="0">
      <alignment vertical="top"/>
    </xf>
    <xf numFmtId="0" fontId="44" fillId="0" borderId="0"/>
    <xf numFmtId="0" fontId="6" fillId="0" borderId="0"/>
    <xf numFmtId="0" fontId="28" fillId="0" borderId="0"/>
    <xf numFmtId="0" fontId="28" fillId="25" borderId="8" applyNumberFormat="0" applyFont="0" applyAlignment="0" applyProtection="0"/>
    <xf numFmtId="0" fontId="29" fillId="20" borderId="9" applyNumberFormat="0" applyAlignment="0" applyProtection="0"/>
    <xf numFmtId="10" fontId="44" fillId="0" borderId="0" applyFill="0" applyBorder="0" applyAlignment="0" applyProtection="0"/>
    <xf numFmtId="10" fontId="28" fillId="0" borderId="0" applyFill="0" applyBorder="0" applyAlignment="0" applyProtection="0"/>
    <xf numFmtId="10" fontId="28" fillId="0" borderId="0" applyFill="0" applyBorder="0" applyAlignment="0" applyProtection="0"/>
    <xf numFmtId="3" fontId="50" fillId="0" borderId="0"/>
    <xf numFmtId="0" fontId="44" fillId="0" borderId="0"/>
    <xf numFmtId="0" fontId="28" fillId="0" borderId="0"/>
    <xf numFmtId="0" fontId="28" fillId="0" borderId="0"/>
    <xf numFmtId="0" fontId="30" fillId="0" borderId="0" applyNumberFormat="0" applyFill="0" applyBorder="0" applyAlignment="0" applyProtection="0"/>
    <xf numFmtId="0" fontId="31" fillId="0" borderId="10" applyNumberFormat="0" applyFill="0" applyAlignment="0" applyProtection="0"/>
    <xf numFmtId="175" fontId="44" fillId="0" borderId="0" applyFill="0" applyBorder="0" applyAlignment="0" applyProtection="0"/>
    <xf numFmtId="176" fontId="44" fillId="0" borderId="0" applyFill="0" applyBorder="0" applyAlignment="0" applyProtection="0"/>
    <xf numFmtId="0" fontId="32" fillId="0" borderId="0" applyNumberFormat="0" applyFill="0" applyBorder="0" applyAlignment="0" applyProtection="0"/>
    <xf numFmtId="40" fontId="44" fillId="0" borderId="0" applyFill="0" applyBorder="0" applyAlignment="0" applyProtection="0"/>
    <xf numFmtId="38" fontId="44" fillId="0" borderId="0" applyFill="0" applyBorder="0" applyAlignment="0" applyProtection="0"/>
    <xf numFmtId="0" fontId="44" fillId="0" borderId="0" applyFill="0" applyBorder="0" applyAlignment="0" applyProtection="0"/>
    <xf numFmtId="0" fontId="44" fillId="0" borderId="0" applyFill="0" applyBorder="0" applyAlignment="0" applyProtection="0"/>
    <xf numFmtId="10" fontId="44" fillId="0" borderId="0" applyFill="0" applyBorder="0" applyAlignment="0" applyProtection="0"/>
    <xf numFmtId="0" fontId="51" fillId="0" borderId="0"/>
    <xf numFmtId="177" fontId="44" fillId="0" borderId="0" applyFill="0" applyBorder="0" applyAlignment="0" applyProtection="0"/>
    <xf numFmtId="178" fontId="44" fillId="0" borderId="0" applyFill="0" applyBorder="0" applyAlignment="0" applyProtection="0"/>
    <xf numFmtId="179" fontId="44" fillId="0" borderId="0" applyFill="0" applyBorder="0" applyAlignment="0" applyProtection="0"/>
    <xf numFmtId="180" fontId="44" fillId="0" borderId="0" applyFill="0" applyBorder="0" applyAlignment="0" applyProtection="0"/>
    <xf numFmtId="0" fontId="52" fillId="0" borderId="0"/>
    <xf numFmtId="0" fontId="6" fillId="0" borderId="0"/>
    <xf numFmtId="0" fontId="6" fillId="0" borderId="0"/>
    <xf numFmtId="10" fontId="28" fillId="0" borderId="0" applyFill="0" applyBorder="0" applyAlignment="0" applyProtection="0"/>
    <xf numFmtId="0" fontId="6" fillId="0" borderId="0"/>
    <xf numFmtId="0" fontId="6" fillId="0" borderId="0"/>
    <xf numFmtId="0" fontId="28" fillId="0" borderId="0"/>
    <xf numFmtId="0" fontId="28" fillId="0" borderId="0"/>
    <xf numFmtId="10" fontId="28" fillId="0" borderId="0" applyFill="0" applyBorder="0" applyAlignment="0" applyProtection="0"/>
    <xf numFmtId="0" fontId="6" fillId="0" borderId="0"/>
    <xf numFmtId="3" fontId="28" fillId="0" borderId="0" applyFill="0" applyBorder="0" applyAlignment="0" applyProtection="0"/>
    <xf numFmtId="168" fontId="28" fillId="0" borderId="0" applyFill="0" applyBorder="0" applyAlignment="0" applyProtection="0"/>
    <xf numFmtId="0" fontId="28" fillId="0" borderId="0" applyFill="0" applyBorder="0" applyAlignment="0" applyProtection="0"/>
    <xf numFmtId="171" fontId="28" fillId="0" borderId="0" applyFill="0" applyBorder="0" applyAlignment="0" applyProtection="0"/>
    <xf numFmtId="2" fontId="28" fillId="0" borderId="0" applyFill="0" applyBorder="0" applyAlignment="0" applyProtection="0"/>
    <xf numFmtId="0" fontId="28" fillId="0" borderId="0"/>
    <xf numFmtId="0" fontId="28" fillId="0" borderId="0"/>
    <xf numFmtId="174" fontId="28" fillId="0" borderId="0"/>
    <xf numFmtId="0" fontId="28" fillId="0" borderId="0"/>
    <xf numFmtId="0" fontId="28" fillId="0" borderId="0"/>
    <xf numFmtId="0" fontId="28" fillId="0" borderId="0"/>
    <xf numFmtId="0" fontId="28" fillId="0" borderId="0">
      <alignment vertical="top"/>
    </xf>
    <xf numFmtId="0" fontId="28" fillId="0" borderId="0"/>
    <xf numFmtId="10" fontId="28" fillId="0" borderId="0" applyFill="0" applyBorder="0" applyAlignment="0" applyProtection="0"/>
    <xf numFmtId="0" fontId="6" fillId="0" borderId="0"/>
    <xf numFmtId="0" fontId="28" fillId="0" borderId="0"/>
    <xf numFmtId="0" fontId="28" fillId="0" borderId="0"/>
    <xf numFmtId="0" fontId="28" fillId="0" borderId="0">
      <alignment vertical="top"/>
    </xf>
    <xf numFmtId="0" fontId="28" fillId="0" borderId="0"/>
    <xf numFmtId="0" fontId="28" fillId="0" borderId="0">
      <alignment vertical="top"/>
    </xf>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6"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lignment vertical="top"/>
    </xf>
    <xf numFmtId="0" fontId="28" fillId="0" borderId="0"/>
    <xf numFmtId="0" fontId="28" fillId="0" borderId="0"/>
    <xf numFmtId="0" fontId="28" fillId="0" borderId="0"/>
    <xf numFmtId="0" fontId="28" fillId="0" borderId="0"/>
    <xf numFmtId="0" fontId="28" fillId="0" borderId="0">
      <alignment vertical="top"/>
    </xf>
    <xf numFmtId="0" fontId="28" fillId="0" borderId="0"/>
    <xf numFmtId="0" fontId="28" fillId="0" borderId="0">
      <alignment vertical="top"/>
    </xf>
    <xf numFmtId="3" fontId="28" fillId="0" borderId="0" applyFill="0" applyBorder="0" applyAlignment="0" applyProtection="0"/>
    <xf numFmtId="168" fontId="28" fillId="0" borderId="0" applyFill="0" applyBorder="0" applyAlignment="0" applyProtection="0"/>
    <xf numFmtId="0" fontId="28" fillId="0" borderId="0" applyFill="0" applyBorder="0" applyAlignment="0" applyProtection="0"/>
    <xf numFmtId="171" fontId="28" fillId="0" borderId="0" applyFill="0" applyBorder="0" applyAlignment="0" applyProtection="0"/>
    <xf numFmtId="2" fontId="28" fillId="0" borderId="0" applyFill="0" applyBorder="0" applyAlignment="0" applyProtection="0"/>
    <xf numFmtId="0" fontId="28" fillId="0" borderId="0"/>
    <xf numFmtId="0" fontId="28" fillId="0" borderId="0"/>
    <xf numFmtId="174" fontId="28" fillId="0" borderId="0"/>
    <xf numFmtId="0" fontId="28" fillId="0" borderId="0"/>
    <xf numFmtId="0" fontId="28" fillId="0" borderId="0"/>
    <xf numFmtId="174" fontId="28" fillId="0" borderId="0"/>
    <xf numFmtId="0" fontId="28" fillId="0" borderId="0"/>
    <xf numFmtId="0" fontId="28" fillId="0" borderId="0"/>
    <xf numFmtId="10" fontId="28" fillId="0" borderId="0" applyFill="0" applyBorder="0" applyAlignment="0" applyProtection="0"/>
    <xf numFmtId="0" fontId="6" fillId="0" borderId="0"/>
    <xf numFmtId="0" fontId="28" fillId="0" borderId="0"/>
    <xf numFmtId="0" fontId="28" fillId="0" borderId="0"/>
    <xf numFmtId="0" fontId="28" fillId="0" borderId="0"/>
    <xf numFmtId="0" fontId="6" fillId="0" borderId="0"/>
    <xf numFmtId="171" fontId="28" fillId="0" borderId="0" applyFill="0" applyBorder="0" applyAlignment="0" applyProtection="0"/>
    <xf numFmtId="0" fontId="28" fillId="0" borderId="0"/>
    <xf numFmtId="174" fontId="28" fillId="0" borderId="0"/>
    <xf numFmtId="168" fontId="28" fillId="0" borderId="0" applyFill="0" applyBorder="0" applyAlignment="0" applyProtection="0"/>
    <xf numFmtId="0" fontId="28" fillId="0" borderId="0" applyFill="0" applyBorder="0" applyAlignment="0" applyProtection="0"/>
    <xf numFmtId="3" fontId="28" fillId="0" borderId="0" applyFill="0" applyBorder="0" applyAlignment="0" applyProtection="0"/>
    <xf numFmtId="0" fontId="28" fillId="0" borderId="0"/>
    <xf numFmtId="2" fontId="28" fillId="0" borderId="0" applyFill="0" applyBorder="0" applyAlignment="0" applyProtection="0"/>
    <xf numFmtId="0" fontId="6" fillId="0" borderId="0"/>
    <xf numFmtId="0" fontId="28" fillId="0" borderId="0"/>
    <xf numFmtId="0" fontId="28" fillId="0" borderId="0"/>
    <xf numFmtId="0" fontId="28" fillId="0" borderId="0" applyFill="0" applyBorder="0" applyAlignment="0" applyProtection="0"/>
    <xf numFmtId="0" fontId="28" fillId="0" borderId="0"/>
    <xf numFmtId="0" fontId="6" fillId="0" borderId="0"/>
    <xf numFmtId="171" fontId="28" fillId="0" borderId="0" applyFill="0" applyBorder="0" applyAlignment="0" applyProtection="0"/>
    <xf numFmtId="0" fontId="28" fillId="0" borderId="0"/>
    <xf numFmtId="174" fontId="28" fillId="0" borderId="0"/>
    <xf numFmtId="168" fontId="28" fillId="0" borderId="0" applyFill="0" applyBorder="0" applyAlignment="0" applyProtection="0"/>
    <xf numFmtId="0" fontId="28" fillId="0" borderId="0" applyFill="0" applyBorder="0" applyAlignment="0" applyProtection="0"/>
    <xf numFmtId="0" fontId="28" fillId="0" borderId="0"/>
    <xf numFmtId="3" fontId="28" fillId="0" borderId="0" applyFill="0" applyBorder="0" applyAlignment="0" applyProtection="0"/>
    <xf numFmtId="10" fontId="28" fillId="0" borderId="0" applyFill="0" applyBorder="0" applyAlignment="0" applyProtection="0"/>
    <xf numFmtId="2" fontId="28" fillId="0" borderId="0" applyFill="0" applyBorder="0" applyAlignment="0" applyProtection="0"/>
    <xf numFmtId="0" fontId="6" fillId="0" borderId="0"/>
    <xf numFmtId="168" fontId="28" fillId="0" borderId="0" applyFill="0" applyBorder="0" applyAlignment="0" applyProtection="0"/>
    <xf numFmtId="2" fontId="28" fillId="0" borderId="0" applyFill="0" applyBorder="0" applyAlignment="0" applyProtection="0"/>
    <xf numFmtId="2" fontId="28" fillId="0" borderId="0" applyFill="0" applyBorder="0" applyAlignment="0" applyProtection="0"/>
    <xf numFmtId="174" fontId="28" fillId="0" borderId="0"/>
    <xf numFmtId="0" fontId="28" fillId="0" borderId="0" applyFill="0" applyBorder="0" applyAlignment="0" applyProtection="0"/>
    <xf numFmtId="174" fontId="28" fillId="0" borderId="0"/>
    <xf numFmtId="2" fontId="28" fillId="0" borderId="0" applyFill="0" applyBorder="0" applyAlignment="0" applyProtection="0"/>
    <xf numFmtId="0" fontId="28" fillId="0" borderId="0"/>
    <xf numFmtId="171" fontId="28" fillId="0" borderId="0" applyFill="0" applyBorder="0" applyAlignment="0" applyProtection="0"/>
    <xf numFmtId="0" fontId="28" fillId="0" borderId="0"/>
    <xf numFmtId="3" fontId="28" fillId="0" borderId="0" applyFill="0" applyBorder="0" applyAlignment="0" applyProtection="0"/>
    <xf numFmtId="171" fontId="28" fillId="0" borderId="0" applyFill="0" applyBorder="0" applyAlignment="0" applyProtection="0"/>
    <xf numFmtId="0" fontId="28" fillId="0" borderId="0"/>
    <xf numFmtId="3" fontId="28" fillId="0" borderId="0" applyFill="0" applyBorder="0" applyAlignment="0" applyProtection="0"/>
    <xf numFmtId="168" fontId="28" fillId="0" borderId="0" applyFill="0" applyBorder="0" applyAlignment="0" applyProtection="0"/>
    <xf numFmtId="171" fontId="28" fillId="0" borderId="0" applyFill="0" applyBorder="0" applyAlignment="0" applyProtection="0"/>
    <xf numFmtId="0" fontId="6" fillId="0" borderId="0"/>
    <xf numFmtId="0" fontId="6" fillId="0" borderId="0"/>
    <xf numFmtId="0" fontId="6" fillId="0" borderId="0"/>
    <xf numFmtId="0" fontId="6" fillId="0" borderId="0"/>
    <xf numFmtId="0" fontId="28" fillId="0" borderId="0"/>
    <xf numFmtId="168" fontId="28" fillId="0" borderId="0" applyFill="0" applyBorder="0" applyAlignment="0" applyProtection="0"/>
    <xf numFmtId="0" fontId="28" fillId="0" borderId="0"/>
    <xf numFmtId="0" fontId="28" fillId="0" borderId="0"/>
    <xf numFmtId="10" fontId="28" fillId="0" borderId="0" applyFill="0" applyBorder="0" applyAlignment="0" applyProtection="0"/>
    <xf numFmtId="0" fontId="28" fillId="0" borderId="0"/>
    <xf numFmtId="3" fontId="28" fillId="0" borderId="0" applyFill="0" applyBorder="0" applyAlignment="0" applyProtection="0"/>
    <xf numFmtId="0" fontId="28" fillId="0" borderId="0"/>
    <xf numFmtId="0" fontId="28" fillId="0" borderId="0" applyFill="0" applyBorder="0" applyAlignment="0" applyProtection="0"/>
    <xf numFmtId="0" fontId="6" fillId="0" borderId="0"/>
    <xf numFmtId="0" fontId="28" fillId="0" borderId="0"/>
    <xf numFmtId="10" fontId="28" fillId="0" borderId="0" applyFill="0" applyBorder="0" applyAlignment="0" applyProtection="0"/>
    <xf numFmtId="0" fontId="2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5" fillId="0" borderId="0"/>
    <xf numFmtId="0" fontId="5" fillId="0" borderId="0"/>
    <xf numFmtId="0" fontId="6" fillId="0" borderId="0"/>
    <xf numFmtId="0" fontId="15" fillId="2" borderId="0" applyNumberFormat="0" applyBorder="0" applyAlignment="0" applyProtection="0"/>
    <xf numFmtId="0" fontId="15" fillId="27" borderId="0" applyNumberFormat="0" applyBorder="0" applyAlignment="0" applyProtection="0"/>
    <xf numFmtId="0" fontId="15" fillId="3" borderId="0" applyNumberFormat="0" applyBorder="0" applyAlignment="0" applyProtection="0"/>
    <xf numFmtId="0" fontId="15" fillId="28" borderId="0" applyNumberFormat="0" applyBorder="0" applyAlignment="0" applyProtection="0"/>
    <xf numFmtId="0" fontId="15" fillId="4" borderId="0" applyNumberFormat="0" applyBorder="0" applyAlignment="0" applyProtection="0"/>
    <xf numFmtId="0" fontId="15" fillId="29" borderId="0" applyNumberFormat="0" applyBorder="0" applyAlignment="0" applyProtection="0"/>
    <xf numFmtId="0" fontId="15" fillId="5" borderId="0" applyNumberFormat="0" applyBorder="0" applyAlignment="0" applyProtection="0"/>
    <xf numFmtId="0" fontId="15" fillId="30" borderId="0" applyNumberFormat="0" applyBorder="0" applyAlignment="0" applyProtection="0"/>
    <xf numFmtId="0" fontId="15" fillId="6" borderId="0" applyNumberFormat="0" applyBorder="0" applyAlignment="0" applyProtection="0"/>
    <xf numFmtId="0" fontId="15" fillId="31" borderId="0" applyNumberFormat="0" applyBorder="0" applyAlignment="0" applyProtection="0"/>
    <xf numFmtId="0" fontId="15" fillId="7" borderId="0" applyNumberFormat="0" applyBorder="0" applyAlignment="0" applyProtection="0"/>
    <xf numFmtId="0" fontId="15" fillId="32" borderId="0" applyNumberFormat="0" applyBorder="0" applyAlignment="0" applyProtection="0"/>
    <xf numFmtId="0" fontId="15" fillId="8" borderId="0" applyNumberFormat="0" applyBorder="0" applyAlignment="0" applyProtection="0"/>
    <xf numFmtId="0" fontId="15" fillId="33" borderId="0" applyNumberFormat="0" applyBorder="0" applyAlignment="0" applyProtection="0"/>
    <xf numFmtId="0" fontId="15" fillId="9" borderId="0" applyNumberFormat="0" applyBorder="0" applyAlignment="0" applyProtection="0"/>
    <xf numFmtId="0" fontId="15" fillId="34" borderId="0" applyNumberFormat="0" applyBorder="0" applyAlignment="0" applyProtection="0"/>
    <xf numFmtId="0" fontId="15" fillId="10" borderId="0" applyNumberFormat="0" applyBorder="0" applyAlignment="0" applyProtection="0"/>
    <xf numFmtId="0" fontId="15" fillId="35" borderId="0" applyNumberFormat="0" applyBorder="0" applyAlignment="0" applyProtection="0"/>
    <xf numFmtId="0" fontId="15" fillId="5" borderId="0" applyNumberFormat="0" applyBorder="0" applyAlignment="0" applyProtection="0"/>
    <xf numFmtId="0" fontId="15" fillId="30" borderId="0" applyNumberFormat="0" applyBorder="0" applyAlignment="0" applyProtection="0"/>
    <xf numFmtId="0" fontId="15" fillId="8" borderId="0" applyNumberFormat="0" applyBorder="0" applyAlignment="0" applyProtection="0"/>
    <xf numFmtId="0" fontId="15" fillId="33" borderId="0" applyNumberFormat="0" applyBorder="0" applyAlignment="0" applyProtection="0"/>
    <xf numFmtId="0" fontId="15" fillId="11" borderId="0" applyNumberFormat="0" applyBorder="0" applyAlignment="0" applyProtection="0"/>
    <xf numFmtId="0" fontId="15" fillId="36" borderId="0" applyNumberFormat="0" applyBorder="0" applyAlignment="0" applyProtection="0"/>
    <xf numFmtId="0" fontId="16" fillId="12" borderId="0" applyNumberFormat="0" applyBorder="0" applyAlignment="0" applyProtection="0"/>
    <xf numFmtId="0" fontId="16" fillId="37" borderId="0" applyNumberFormat="0" applyBorder="0" applyAlignment="0" applyProtection="0"/>
    <xf numFmtId="0" fontId="16" fillId="9" borderId="0" applyNumberFormat="0" applyBorder="0" applyAlignment="0" applyProtection="0"/>
    <xf numFmtId="0" fontId="16" fillId="34" borderId="0" applyNumberFormat="0" applyBorder="0" applyAlignment="0" applyProtection="0"/>
    <xf numFmtId="0" fontId="16" fillId="10" borderId="0" applyNumberFormat="0" applyBorder="0" applyAlignment="0" applyProtection="0"/>
    <xf numFmtId="0" fontId="16" fillId="35" borderId="0" applyNumberFormat="0" applyBorder="0" applyAlignment="0" applyProtection="0"/>
    <xf numFmtId="0" fontId="16" fillId="13" borderId="0" applyNumberFormat="0" applyBorder="0" applyAlignment="0" applyProtection="0"/>
    <xf numFmtId="0" fontId="16" fillId="38" borderId="0" applyNumberFormat="0" applyBorder="0" applyAlignment="0" applyProtection="0"/>
    <xf numFmtId="0" fontId="16" fillId="14" borderId="0" applyNumberFormat="0" applyBorder="0" applyAlignment="0" applyProtection="0"/>
    <xf numFmtId="0" fontId="16" fillId="39" borderId="0" applyNumberFormat="0" applyBorder="0" applyAlignment="0" applyProtection="0"/>
    <xf numFmtId="0" fontId="16" fillId="15" borderId="0" applyNumberFormat="0" applyBorder="0" applyAlignment="0" applyProtection="0"/>
    <xf numFmtId="0" fontId="16" fillId="40" borderId="0" applyNumberFormat="0" applyBorder="0" applyAlignment="0" applyProtection="0"/>
    <xf numFmtId="0" fontId="16" fillId="16" borderId="0" applyNumberFormat="0" applyBorder="0" applyAlignment="0" applyProtection="0"/>
    <xf numFmtId="0" fontId="16" fillId="41" borderId="0" applyNumberFormat="0" applyBorder="0" applyAlignment="0" applyProtection="0"/>
    <xf numFmtId="0" fontId="16" fillId="17" borderId="0" applyNumberFormat="0" applyBorder="0" applyAlignment="0" applyProtection="0"/>
    <xf numFmtId="0" fontId="16" fillId="42" borderId="0" applyNumberFormat="0" applyBorder="0" applyAlignment="0" applyProtection="0"/>
    <xf numFmtId="0" fontId="16" fillId="18" borderId="0" applyNumberFormat="0" applyBorder="0" applyAlignment="0" applyProtection="0"/>
    <xf numFmtId="0" fontId="16" fillId="43" borderId="0" applyNumberFormat="0" applyBorder="0" applyAlignment="0" applyProtection="0"/>
    <xf numFmtId="0" fontId="16" fillId="13" borderId="0" applyNumberFormat="0" applyBorder="0" applyAlignment="0" applyProtection="0"/>
    <xf numFmtId="0" fontId="16" fillId="38" borderId="0" applyNumberFormat="0" applyBorder="0" applyAlignment="0" applyProtection="0"/>
    <xf numFmtId="0" fontId="16" fillId="14" borderId="0" applyNumberFormat="0" applyBorder="0" applyAlignment="0" applyProtection="0"/>
    <xf numFmtId="0" fontId="16" fillId="39" borderId="0" applyNumberFormat="0" applyBorder="0" applyAlignment="0" applyProtection="0"/>
    <xf numFmtId="0" fontId="16" fillId="19" borderId="0" applyNumberFormat="0" applyBorder="0" applyAlignment="0" applyProtection="0"/>
    <xf numFmtId="0" fontId="16" fillId="44" borderId="0" applyNumberFormat="0" applyBorder="0" applyAlignment="0" applyProtection="0"/>
    <xf numFmtId="0" fontId="17" fillId="3" borderId="0" applyNumberFormat="0" applyBorder="0" applyAlignment="0" applyProtection="0"/>
    <xf numFmtId="0" fontId="17" fillId="28" borderId="0" applyNumberFormat="0" applyBorder="0" applyAlignment="0" applyProtection="0"/>
    <xf numFmtId="3" fontId="65" fillId="0" borderId="0"/>
    <xf numFmtId="3" fontId="65" fillId="0" borderId="0"/>
    <xf numFmtId="3" fontId="65" fillId="0" borderId="0"/>
    <xf numFmtId="167" fontId="47" fillId="0" borderId="1" applyAlignment="0" applyProtection="0"/>
    <xf numFmtId="167" fontId="47" fillId="0" borderId="1" applyAlignment="0" applyProtection="0"/>
    <xf numFmtId="167" fontId="47" fillId="0" borderId="1" applyAlignment="0" applyProtection="0"/>
    <xf numFmtId="0" fontId="18" fillId="20" borderId="2" applyNumberFormat="0" applyAlignment="0" applyProtection="0"/>
    <xf numFmtId="0" fontId="18" fillId="22" borderId="2" applyNumberFormat="0" applyAlignment="0" applyProtection="0"/>
    <xf numFmtId="0" fontId="19" fillId="21" borderId="3" applyNumberFormat="0" applyAlignment="0" applyProtection="0"/>
    <xf numFmtId="0" fontId="19" fillId="45" borderId="3" applyNumberFormat="0" applyAlignment="0" applyProtection="0"/>
    <xf numFmtId="3" fontId="6" fillId="0" borderId="0" applyFill="0" applyBorder="0" applyAlignment="0" applyProtection="0"/>
    <xf numFmtId="3" fontId="6" fillId="0" borderId="0" applyFill="0" applyBorder="0" applyAlignment="0" applyProtection="0"/>
    <xf numFmtId="164" fontId="6" fillId="0" borderId="0" applyFill="0" applyBorder="0" applyAlignment="0" applyProtection="0"/>
    <xf numFmtId="168" fontId="6" fillId="0" borderId="0" applyFill="0" applyBorder="0" applyAlignment="0" applyProtection="0"/>
    <xf numFmtId="168" fontId="6" fillId="0" borderId="0" applyFill="0" applyBorder="0" applyAlignment="0" applyProtection="0"/>
    <xf numFmtId="0" fontId="6" fillId="0" borderId="0" applyFill="0" applyBorder="0" applyAlignment="0" applyProtection="0"/>
    <xf numFmtId="0" fontId="6" fillId="0" borderId="0" applyFill="0" applyBorder="0" applyAlignment="0" applyProtection="0"/>
    <xf numFmtId="171" fontId="6" fillId="0" borderId="0" applyFill="0" applyBorder="0" applyAlignment="0" applyProtection="0"/>
    <xf numFmtId="171" fontId="6" fillId="0" borderId="0" applyFill="0" applyBorder="0" applyAlignment="0" applyProtection="0"/>
    <xf numFmtId="0" fontId="20" fillId="0" borderId="0" applyNumberFormat="0" applyFill="0" applyBorder="0" applyAlignment="0" applyProtection="0"/>
    <xf numFmtId="2" fontId="6" fillId="0" borderId="0" applyFill="0" applyBorder="0" applyAlignment="0" applyProtection="0"/>
    <xf numFmtId="2" fontId="6" fillId="0" borderId="0" applyFill="0" applyBorder="0" applyAlignment="0" applyProtection="0"/>
    <xf numFmtId="0" fontId="21" fillId="4" borderId="0" applyNumberFormat="0" applyBorder="0" applyAlignment="0" applyProtection="0"/>
    <xf numFmtId="0" fontId="21" fillId="29" borderId="0" applyNumberFormat="0" applyBorder="0" applyAlignment="0" applyProtection="0"/>
    <xf numFmtId="0" fontId="8" fillId="22" borderId="0" applyNumberFormat="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22" fillId="0" borderId="4" applyNumberFormat="0" applyFill="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8" fillId="23" borderId="0" applyNumberFormat="0" applyBorder="0" applyAlignment="0" applyProtection="0"/>
    <xf numFmtId="0" fontId="25" fillId="7" borderId="2" applyNumberFormat="0" applyAlignment="0" applyProtection="0"/>
    <xf numFmtId="0" fontId="25" fillId="7" borderId="2" applyNumberFormat="0" applyAlignment="0" applyProtection="0"/>
    <xf numFmtId="0" fontId="25" fillId="7" borderId="2" applyNumberFormat="0" applyAlignment="0" applyProtection="0"/>
    <xf numFmtId="0" fontId="25" fillId="7" borderId="2" applyNumberFormat="0" applyAlignment="0" applyProtection="0"/>
    <xf numFmtId="0" fontId="25" fillId="32" borderId="2" applyNumberFormat="0" applyAlignment="0" applyProtection="0"/>
    <xf numFmtId="0" fontId="25" fillId="7" borderId="2" applyNumberFormat="0" applyAlignment="0" applyProtection="0"/>
    <xf numFmtId="0" fontId="25" fillId="7" borderId="2" applyNumberFormat="0" applyAlignment="0" applyProtection="0"/>
    <xf numFmtId="0" fontId="25" fillId="7" borderId="2" applyNumberFormat="0" applyAlignment="0" applyProtection="0"/>
    <xf numFmtId="0" fontId="25" fillId="7" borderId="2" applyNumberFormat="0" applyAlignment="0" applyProtection="0"/>
    <xf numFmtId="0" fontId="25" fillId="7" borderId="2" applyNumberFormat="0" applyAlignment="0" applyProtection="0"/>
    <xf numFmtId="0" fontId="25" fillId="7" borderId="2" applyNumberFormat="0" applyAlignment="0" applyProtection="0"/>
    <xf numFmtId="0" fontId="25" fillId="7" borderId="2" applyNumberFormat="0" applyAlignment="0" applyProtection="0"/>
    <xf numFmtId="0" fontId="26" fillId="0" borderId="7" applyNumberFormat="0" applyFill="0" applyAlignment="0" applyProtection="0"/>
    <xf numFmtId="0" fontId="27" fillId="24" borderId="0" applyNumberFormat="0" applyBorder="0" applyAlignment="0" applyProtection="0"/>
    <xf numFmtId="0" fontId="27" fillId="46" borderId="0" applyNumberFormat="0" applyBorder="0" applyAlignment="0" applyProtection="0"/>
    <xf numFmtId="0" fontId="49" fillId="0" borderId="0"/>
    <xf numFmtId="0" fontId="49" fillId="0" borderId="0"/>
    <xf numFmtId="0" fontId="49" fillId="0" borderId="0"/>
    <xf numFmtId="174" fontId="6" fillId="0" borderId="0"/>
    <xf numFmtId="174"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4" fillId="0" borderId="0"/>
    <xf numFmtId="0" fontId="4" fillId="0" borderId="0"/>
    <xf numFmtId="0" fontId="4" fillId="0" borderId="0"/>
    <xf numFmtId="0" fontId="4" fillId="0" borderId="0"/>
    <xf numFmtId="0" fontId="6" fillId="25" borderId="8" applyNumberFormat="0" applyFont="0" applyAlignment="0" applyProtection="0"/>
    <xf numFmtId="0" fontId="6" fillId="23" borderId="8" applyNumberFormat="0" applyAlignment="0" applyProtection="0"/>
    <xf numFmtId="0" fontId="29" fillId="20" borderId="9" applyNumberFormat="0" applyAlignment="0" applyProtection="0"/>
    <xf numFmtId="0" fontId="29" fillId="22" borderId="9" applyNumberFormat="0" applyAlignment="0" applyProtection="0"/>
    <xf numFmtId="10" fontId="6" fillId="0" borderId="0" applyFill="0" applyBorder="0" applyAlignment="0" applyProtection="0"/>
    <xf numFmtId="10" fontId="6" fillId="0" borderId="0" applyFill="0" applyBorder="0" applyAlignment="0" applyProtection="0"/>
    <xf numFmtId="3" fontId="67" fillId="0" borderId="0"/>
    <xf numFmtId="3" fontId="67" fillId="0" borderId="0"/>
    <xf numFmtId="3" fontId="67" fillId="0" borderId="0"/>
    <xf numFmtId="0" fontId="30" fillId="0" borderId="0" applyNumberFormat="0" applyFill="0" applyBorder="0" applyAlignment="0" applyProtection="0"/>
    <xf numFmtId="0" fontId="6" fillId="0" borderId="58" applyNumberFormat="0" applyFill="0" applyAlignment="0" applyProtection="0"/>
    <xf numFmtId="0" fontId="6" fillId="0" borderId="58" applyNumberFormat="0" applyFill="0" applyAlignment="0" applyProtection="0"/>
    <xf numFmtId="0" fontId="6" fillId="0" borderId="58" applyNumberFormat="0" applyFill="0" applyAlignment="0" applyProtection="0"/>
    <xf numFmtId="0" fontId="6" fillId="0" borderId="58" applyNumberFormat="0" applyFill="0" applyAlignment="0" applyProtection="0"/>
    <xf numFmtId="0" fontId="31" fillId="0" borderId="10" applyNumberFormat="0" applyFill="0" applyAlignment="0" applyProtection="0"/>
    <xf numFmtId="0" fontId="6" fillId="0" borderId="58" applyNumberFormat="0" applyFill="0" applyAlignment="0" applyProtection="0"/>
    <xf numFmtId="0" fontId="32" fillId="0" borderId="0" applyNumberFormat="0" applyFill="0" applyBorder="0" applyAlignment="0" applyProtection="0"/>
    <xf numFmtId="0" fontId="3" fillId="0" borderId="0"/>
    <xf numFmtId="0" fontId="3" fillId="0" borderId="0"/>
    <xf numFmtId="0" fontId="2" fillId="0" borderId="0"/>
    <xf numFmtId="0" fontId="2" fillId="0" borderId="0"/>
    <xf numFmtId="0" fontId="69" fillId="0" borderId="0">
      <alignment vertical="top"/>
    </xf>
    <xf numFmtId="0" fontId="1" fillId="0" borderId="0"/>
    <xf numFmtId="0" fontId="6" fillId="0" borderId="0"/>
  </cellStyleXfs>
  <cellXfs count="475">
    <xf numFmtId="0" fontId="0" fillId="0" borderId="0" xfId="0" applyAlignment="1"/>
    <xf numFmtId="0" fontId="7" fillId="0" borderId="0" xfId="0" applyFont="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11" fillId="0" borderId="0" xfId="0" applyFont="1" applyBorder="1" applyAlignment="1">
      <alignment vertical="center" wrapText="1"/>
    </xf>
    <xf numFmtId="0" fontId="9" fillId="0" borderId="0" xfId="0" applyFont="1" applyBorder="1" applyAlignment="1">
      <alignment vertical="center" wrapText="1"/>
    </xf>
    <xf numFmtId="0" fontId="7" fillId="0" borderId="0" xfId="0" applyFont="1" applyBorder="1" applyAlignment="1">
      <alignment horizontal="center" vertical="center" wrapText="1"/>
    </xf>
    <xf numFmtId="0" fontId="9" fillId="0" borderId="11"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6" fillId="0" borderId="0" xfId="99"/>
    <xf numFmtId="0" fontId="33" fillId="0" borderId="0" xfId="99" applyFont="1"/>
    <xf numFmtId="0" fontId="7" fillId="26" borderId="0" xfId="0" applyFont="1" applyFill="1" applyAlignment="1">
      <alignment horizontal="center" vertical="center" wrapText="1"/>
    </xf>
    <xf numFmtId="0" fontId="0" fillId="26" borderId="0" xfId="0" applyFill="1" applyAlignment="1"/>
    <xf numFmtId="0" fontId="34" fillId="0" borderId="0" xfId="99" applyFont="1"/>
    <xf numFmtId="0" fontId="0" fillId="0" borderId="0" xfId="83" applyFont="1"/>
    <xf numFmtId="0" fontId="0" fillId="0" borderId="0" xfId="83" applyFont="1" applyBorder="1"/>
    <xf numFmtId="0" fontId="0" fillId="0" borderId="0" xfId="84" applyFont="1"/>
    <xf numFmtId="0" fontId="39" fillId="0" borderId="0" xfId="99" applyFont="1"/>
    <xf numFmtId="0" fontId="34" fillId="0" borderId="0" xfId="0" applyFont="1" applyAlignment="1">
      <alignment horizontal="center" vertical="center" wrapText="1"/>
    </xf>
    <xf numFmtId="0" fontId="34" fillId="26" borderId="0" xfId="0" applyFont="1" applyFill="1" applyAlignment="1">
      <alignment horizontal="center" vertical="center" wrapText="1"/>
    </xf>
    <xf numFmtId="0" fontId="41" fillId="0" borderId="0" xfId="0" applyFont="1" applyAlignment="1"/>
    <xf numFmtId="0" fontId="34" fillId="0" borderId="0" xfId="0" applyFont="1" applyAlignment="1"/>
    <xf numFmtId="0" fontId="34" fillId="26" borderId="0" xfId="0" applyFont="1" applyFill="1" applyAlignment="1"/>
    <xf numFmtId="0" fontId="42" fillId="0" borderId="0" xfId="0" applyFont="1" applyAlignment="1"/>
    <xf numFmtId="0" fontId="43" fillId="0" borderId="0" xfId="0" applyFont="1" applyAlignment="1"/>
    <xf numFmtId="0" fontId="35" fillId="0" borderId="0" xfId="0" applyFont="1" applyAlignment="1">
      <alignment horizontal="left" indent="4"/>
    </xf>
    <xf numFmtId="0" fontId="35" fillId="0" borderId="0" xfId="0" applyFont="1" applyAlignment="1"/>
    <xf numFmtId="0" fontId="35" fillId="26" borderId="0" xfId="0" applyFont="1" applyFill="1" applyAlignment="1"/>
    <xf numFmtId="0" fontId="0" fillId="0" borderId="0" xfId="83" applyFont="1" applyAlignment="1">
      <alignment horizontal="center" vertical="center" wrapText="1"/>
    </xf>
    <xf numFmtId="0" fontId="28" fillId="0" borderId="0" xfId="84" applyFont="1"/>
    <xf numFmtId="0" fontId="28" fillId="26" borderId="0" xfId="84" applyFont="1" applyFill="1"/>
    <xf numFmtId="0" fontId="28" fillId="0" borderId="0" xfId="83" applyFont="1"/>
    <xf numFmtId="0" fontId="28" fillId="0" borderId="11" xfId="83" applyFont="1" applyBorder="1" applyAlignment="1">
      <alignment horizontal="center" vertical="center" wrapText="1"/>
    </xf>
    <xf numFmtId="0" fontId="28" fillId="0" borderId="0" xfId="83" applyFont="1" applyBorder="1"/>
    <xf numFmtId="0" fontId="28" fillId="26" borderId="0" xfId="83" applyFont="1" applyFill="1"/>
    <xf numFmtId="0" fontId="28" fillId="0" borderId="0" xfId="91">
      <alignment vertical="top"/>
    </xf>
    <xf numFmtId="0" fontId="13" fillId="0" borderId="16" xfId="91" applyFont="1" applyBorder="1" applyAlignment="1">
      <alignment horizontal="center" vertical="top"/>
    </xf>
    <xf numFmtId="0" fontId="13" fillId="0" borderId="11" xfId="91" applyFont="1" applyBorder="1" applyAlignment="1">
      <alignment horizontal="center" vertical="top"/>
    </xf>
    <xf numFmtId="0" fontId="13" fillId="0" borderId="12" xfId="91" applyFont="1" applyBorder="1" applyAlignment="1">
      <alignment horizontal="center" vertical="top"/>
    </xf>
    <xf numFmtId="1" fontId="0" fillId="26" borderId="0" xfId="0" applyNumberFormat="1" applyFill="1" applyAlignment="1"/>
    <xf numFmtId="17" fontId="14" fillId="0" borderId="0" xfId="83" applyNumberFormat="1" applyFont="1" applyBorder="1" applyAlignment="1">
      <alignment horizontal="center" vertical="center" wrapText="1"/>
    </xf>
    <xf numFmtId="1" fontId="28" fillId="26" borderId="0" xfId="83" applyNumberFormat="1" applyFont="1" applyFill="1" applyBorder="1" applyAlignment="1">
      <alignment horizontal="center" vertical="center" wrapText="1"/>
    </xf>
    <xf numFmtId="2" fontId="28" fillId="26" borderId="0" xfId="83" applyNumberFormat="1" applyFont="1" applyFill="1" applyBorder="1" applyAlignment="1">
      <alignment horizontal="center" vertical="center" wrapText="1"/>
    </xf>
    <xf numFmtId="0" fontId="14" fillId="0" borderId="11" xfId="83" applyFont="1" applyBorder="1" applyAlignment="1">
      <alignment horizontal="center" vertical="center" wrapText="1"/>
    </xf>
    <xf numFmtId="0" fontId="28" fillId="0" borderId="11" xfId="84" applyFont="1" applyBorder="1" applyAlignment="1">
      <alignment horizontal="center" vertical="center"/>
    </xf>
    <xf numFmtId="17" fontId="28" fillId="0" borderId="0" xfId="83" applyNumberFormat="1" applyFont="1" applyBorder="1" applyAlignment="1">
      <alignment horizontal="center" vertical="center" wrapText="1"/>
    </xf>
    <xf numFmtId="46" fontId="28" fillId="26" borderId="0" xfId="100" applyNumberFormat="1" applyFont="1" applyFill="1" applyBorder="1" applyAlignment="1">
      <alignment horizontal="center" vertical="center" wrapText="1"/>
    </xf>
    <xf numFmtId="1" fontId="28" fillId="26" borderId="0" xfId="84" applyNumberFormat="1" applyFont="1" applyFill="1" applyBorder="1" applyAlignment="1">
      <alignment horizontal="center" vertical="center" wrapText="1"/>
    </xf>
    <xf numFmtId="0" fontId="28" fillId="26" borderId="0" xfId="84" applyFont="1" applyFill="1" applyBorder="1" applyAlignment="1">
      <alignment horizontal="center" vertical="center" wrapText="1"/>
    </xf>
    <xf numFmtId="0" fontId="28" fillId="0" borderId="0" xfId="99" applyFont="1"/>
    <xf numFmtId="0" fontId="34" fillId="0" borderId="0" xfId="99" applyFont="1" applyBorder="1"/>
    <xf numFmtId="0" fontId="34" fillId="0" borderId="0" xfId="99" applyFont="1" applyBorder="1" applyAlignment="1">
      <alignment horizontal="center"/>
    </xf>
    <xf numFmtId="0" fontId="28" fillId="0" borderId="0" xfId="83" applyFont="1" applyAlignment="1">
      <alignment horizontal="center" vertical="center" wrapText="1"/>
    </xf>
    <xf numFmtId="0" fontId="28" fillId="26" borderId="0" xfId="83" applyFont="1" applyFill="1" applyAlignment="1">
      <alignment horizontal="center" vertical="center" wrapText="1"/>
    </xf>
    <xf numFmtId="0" fontId="9" fillId="0" borderId="0" xfId="0" applyFont="1" applyBorder="1" applyAlignment="1">
      <alignment horizontal="center"/>
    </xf>
    <xf numFmtId="0" fontId="9" fillId="0" borderId="0" xfId="0" applyFont="1" applyBorder="1" applyAlignment="1">
      <alignment horizontal="left" wrapText="1"/>
    </xf>
    <xf numFmtId="0" fontId="53" fillId="0" borderId="0" xfId="0" applyFont="1" applyBorder="1" applyAlignment="1">
      <alignment horizontal="center"/>
    </xf>
    <xf numFmtId="0" fontId="7" fillId="0" borderId="16" xfId="0" applyFont="1" applyBorder="1" applyAlignment="1">
      <alignment horizontal="center" vertical="center" wrapText="1"/>
    </xf>
    <xf numFmtId="0" fontId="12" fillId="0" borderId="0" xfId="0" applyFont="1" applyAlignment="1">
      <alignment horizontal="center" vertical="center" wrapText="1"/>
    </xf>
    <xf numFmtId="0" fontId="37" fillId="0" borderId="0" xfId="0" applyFont="1" applyAlignment="1"/>
    <xf numFmtId="0" fontId="28" fillId="0" borderId="0" xfId="83" applyFont="1" applyFill="1"/>
    <xf numFmtId="0" fontId="7" fillId="0" borderId="15" xfId="0" applyFont="1" applyBorder="1" applyAlignment="1">
      <alignment horizontal="center" vertical="center" wrapText="1"/>
    </xf>
    <xf numFmtId="0" fontId="10" fillId="0" borderId="11" xfId="99" applyFont="1" applyBorder="1" applyAlignment="1">
      <alignment horizontal="center" wrapText="1"/>
    </xf>
    <xf numFmtId="0" fontId="14" fillId="0" borderId="11" xfId="84" applyNumberFormat="1" applyFont="1" applyBorder="1" applyAlignment="1">
      <alignment horizontal="center" vertical="center" wrapText="1"/>
    </xf>
    <xf numFmtId="0" fontId="14" fillId="0" borderId="11" xfId="84" applyNumberFormat="1" applyFont="1" applyBorder="1" applyAlignment="1">
      <alignment horizontal="center" vertical="center"/>
    </xf>
    <xf numFmtId="0" fontId="14" fillId="0" borderId="11" xfId="84" applyNumberFormat="1" applyFont="1" applyFill="1" applyBorder="1" applyAlignment="1">
      <alignment horizontal="center" vertical="center" wrapText="1"/>
    </xf>
    <xf numFmtId="0" fontId="14" fillId="0" borderId="11" xfId="84" applyFont="1" applyBorder="1" applyAlignment="1">
      <alignment horizontal="center" vertical="center" wrapText="1"/>
    </xf>
    <xf numFmtId="0" fontId="28" fillId="0" borderId="11" xfId="83" applyFont="1" applyBorder="1" applyAlignment="1">
      <alignment horizontal="center" vertical="center"/>
    </xf>
    <xf numFmtId="0" fontId="14" fillId="0" borderId="11" xfId="83" applyFont="1" applyBorder="1" applyAlignment="1">
      <alignment horizontal="center" vertical="center"/>
    </xf>
    <xf numFmtId="0" fontId="14" fillId="0" borderId="11" xfId="84" applyFont="1" applyBorder="1" applyAlignment="1">
      <alignment horizontal="center"/>
    </xf>
    <xf numFmtId="0" fontId="14" fillId="0" borderId="11" xfId="83" applyNumberFormat="1" applyFont="1" applyBorder="1" applyAlignment="1">
      <alignment horizontal="center" vertical="center" wrapText="1"/>
    </xf>
    <xf numFmtId="0" fontId="14" fillId="0" borderId="11" xfId="83" applyNumberFormat="1" applyFont="1" applyFill="1" applyBorder="1" applyAlignment="1">
      <alignment horizontal="center" vertical="center" wrapText="1"/>
    </xf>
    <xf numFmtId="0" fontId="14" fillId="0" borderId="11" xfId="83" applyFont="1" applyBorder="1" applyAlignment="1">
      <alignment horizontal="center"/>
    </xf>
    <xf numFmtId="0" fontId="14" fillId="0" borderId="16" xfId="91" applyFont="1" applyBorder="1" applyAlignment="1">
      <alignment horizontal="center" vertical="center" wrapText="1"/>
    </xf>
    <xf numFmtId="0" fontId="28" fillId="0" borderId="11" xfId="91" applyFont="1" applyBorder="1" applyAlignment="1">
      <alignment vertical="center" wrapText="1"/>
    </xf>
    <xf numFmtId="0" fontId="28" fillId="0" borderId="12" xfId="91" applyFont="1" applyBorder="1" applyAlignment="1">
      <alignment horizontal="center" vertical="center" wrapText="1"/>
    </xf>
    <xf numFmtId="0" fontId="28" fillId="0" borderId="11" xfId="91" applyBorder="1" applyAlignment="1">
      <alignment vertical="center" wrapText="1"/>
    </xf>
    <xf numFmtId="0" fontId="14" fillId="0" borderId="13" xfId="91" applyFont="1" applyBorder="1" applyAlignment="1">
      <alignment horizontal="center" vertical="center" wrapText="1"/>
    </xf>
    <xf numFmtId="0" fontId="28" fillId="0" borderId="14" xfId="91" applyFont="1" applyBorder="1" applyAlignment="1">
      <alignment vertical="center" wrapText="1"/>
    </xf>
    <xf numFmtId="0" fontId="9" fillId="26" borderId="11" xfId="0" applyFont="1" applyFill="1" applyBorder="1" applyAlignment="1">
      <alignment horizontal="center" vertical="center" wrapText="1"/>
    </xf>
    <xf numFmtId="0" fontId="56" fillId="0" borderId="13" xfId="0" applyFont="1" applyBorder="1" applyAlignment="1">
      <alignment horizontal="center" vertical="center" wrapText="1"/>
    </xf>
    <xf numFmtId="0" fontId="28" fillId="0" borderId="0" xfId="0" applyFont="1" applyAlignment="1">
      <alignment wrapText="1"/>
    </xf>
    <xf numFmtId="9" fontId="57" fillId="0" borderId="11" xfId="96" applyNumberFormat="1" applyFont="1" applyBorder="1" applyAlignment="1">
      <alignment horizontal="center" vertical="center" wrapText="1"/>
    </xf>
    <xf numFmtId="0" fontId="40" fillId="0" borderId="11" xfId="99" applyFont="1" applyBorder="1" applyAlignment="1">
      <alignment horizontal="center" vertical="center" wrapText="1"/>
    </xf>
    <xf numFmtId="0" fontId="34" fillId="0" borderId="11" xfId="99" applyFont="1" applyBorder="1" applyAlignment="1">
      <alignment horizontal="center" vertical="center" wrapText="1"/>
    </xf>
    <xf numFmtId="0" fontId="57" fillId="26" borderId="11" xfId="99" applyFont="1" applyFill="1" applyBorder="1" applyAlignment="1">
      <alignment horizontal="center" vertical="center" wrapText="1"/>
    </xf>
    <xf numFmtId="0" fontId="28" fillId="0" borderId="17" xfId="83" applyFont="1" applyBorder="1"/>
    <xf numFmtId="0" fontId="14" fillId="0" borderId="16" xfId="84" applyNumberFormat="1" applyFont="1" applyBorder="1" applyAlignment="1">
      <alignment horizontal="center" vertical="center" wrapText="1"/>
    </xf>
    <xf numFmtId="0" fontId="14" fillId="0" borderId="16" xfId="83" applyFont="1" applyBorder="1" applyAlignment="1">
      <alignment horizontal="center" vertical="center" wrapText="1"/>
    </xf>
    <xf numFmtId="0" fontId="28" fillId="0" borderId="16" xfId="83" applyFont="1" applyBorder="1" applyAlignment="1">
      <alignment horizontal="center" vertical="center" wrapText="1"/>
    </xf>
    <xf numFmtId="0" fontId="28" fillId="0" borderId="18" xfId="83" applyFont="1" applyBorder="1" applyAlignment="1">
      <alignment horizontal="center" vertical="center" wrapText="1"/>
    </xf>
    <xf numFmtId="0" fontId="14" fillId="0" borderId="12" xfId="84" applyNumberFormat="1" applyFont="1" applyFill="1" applyBorder="1" applyAlignment="1">
      <alignment horizontal="center" vertical="center" wrapText="1"/>
    </xf>
    <xf numFmtId="0" fontId="28" fillId="0" borderId="12" xfId="83" applyFont="1" applyBorder="1" applyAlignment="1">
      <alignment horizontal="center" vertical="center"/>
    </xf>
    <xf numFmtId="0" fontId="28" fillId="0" borderId="18" xfId="83" applyFont="1" applyBorder="1"/>
    <xf numFmtId="0" fontId="28" fillId="26" borderId="0" xfId="83" applyFont="1" applyFill="1" applyBorder="1"/>
    <xf numFmtId="0" fontId="14" fillId="0" borderId="12" xfId="84" applyFont="1" applyBorder="1" applyAlignment="1">
      <alignment horizontal="center" vertical="center" wrapText="1"/>
    </xf>
    <xf numFmtId="0" fontId="14" fillId="0" borderId="12" xfId="83" applyFont="1" applyBorder="1" applyAlignment="1">
      <alignment horizontal="center" vertical="center"/>
    </xf>
    <xf numFmtId="0" fontId="28" fillId="0" borderId="13" xfId="83" applyFont="1" applyBorder="1" applyAlignment="1">
      <alignment horizontal="center" vertical="center" wrapText="1"/>
    </xf>
    <xf numFmtId="0" fontId="0" fillId="0" borderId="17" xfId="84" applyFont="1" applyBorder="1"/>
    <xf numFmtId="0" fontId="28" fillId="0" borderId="0" xfId="84" applyFont="1" applyBorder="1"/>
    <xf numFmtId="0" fontId="14" fillId="0" borderId="16" xfId="84" applyFont="1" applyBorder="1" applyAlignment="1">
      <alignment horizontal="center"/>
    </xf>
    <xf numFmtId="0" fontId="28" fillId="0" borderId="17" xfId="84" applyFont="1" applyBorder="1"/>
    <xf numFmtId="0" fontId="28" fillId="0" borderId="16" xfId="84" applyFont="1" applyBorder="1" applyAlignment="1">
      <alignment horizontal="center"/>
    </xf>
    <xf numFmtId="0" fontId="28" fillId="0" borderId="18" xfId="84" applyFont="1" applyBorder="1"/>
    <xf numFmtId="0" fontId="28" fillId="26" borderId="0" xfId="84" applyFont="1" applyFill="1" applyBorder="1"/>
    <xf numFmtId="0" fontId="14" fillId="0" borderId="12" xfId="84" applyFont="1" applyBorder="1" applyAlignment="1">
      <alignment horizontal="center" vertical="center"/>
    </xf>
    <xf numFmtId="0" fontId="28" fillId="0" borderId="18" xfId="84" applyFont="1" applyBorder="1" applyAlignment="1">
      <alignment horizontal="center"/>
    </xf>
    <xf numFmtId="0" fontId="28" fillId="0" borderId="12" xfId="84" applyFont="1" applyBorder="1" applyAlignment="1">
      <alignment horizontal="center" vertical="center"/>
    </xf>
    <xf numFmtId="0" fontId="28" fillId="0" borderId="16" xfId="84" applyNumberFormat="1" applyFont="1" applyBorder="1" applyAlignment="1">
      <alignment horizontal="center" vertical="center" wrapText="1"/>
    </xf>
    <xf numFmtId="0" fontId="28" fillId="0" borderId="13" xfId="84" applyNumberFormat="1" applyFont="1" applyBorder="1" applyAlignment="1">
      <alignment horizontal="center" vertical="center" wrapText="1"/>
    </xf>
    <xf numFmtId="0" fontId="14" fillId="0" borderId="16" xfId="83" applyNumberFormat="1" applyFont="1" applyBorder="1" applyAlignment="1">
      <alignment horizontal="center" vertical="center" wrapText="1"/>
    </xf>
    <xf numFmtId="0" fontId="14" fillId="0" borderId="12" xfId="83" applyNumberFormat="1" applyFont="1" applyFill="1" applyBorder="1" applyAlignment="1">
      <alignment horizontal="center" vertical="center" wrapText="1"/>
    </xf>
    <xf numFmtId="0" fontId="13" fillId="0" borderId="0" xfId="83" applyFont="1" applyBorder="1" applyAlignment="1">
      <alignment vertical="center" wrapText="1"/>
    </xf>
    <xf numFmtId="0" fontId="7" fillId="0" borderId="0" xfId="0" applyFont="1" applyFill="1" applyAlignment="1">
      <alignment horizontal="center" vertical="center" wrapText="1"/>
    </xf>
    <xf numFmtId="0" fontId="0" fillId="0" borderId="0" xfId="0" applyFill="1" applyAlignment="1"/>
    <xf numFmtId="2" fontId="39" fillId="0" borderId="11" xfId="84" applyNumberFormat="1" applyFont="1" applyBorder="1" applyAlignment="1">
      <alignment horizontal="center" vertical="center"/>
    </xf>
    <xf numFmtId="0" fontId="28" fillId="0" borderId="16" xfId="83" applyFont="1" applyFill="1" applyBorder="1" applyAlignment="1">
      <alignment horizontal="center" vertical="center" wrapText="1"/>
    </xf>
    <xf numFmtId="0" fontId="34" fillId="0" borderId="0" xfId="0" applyFont="1" applyBorder="1" applyAlignment="1">
      <alignment horizontal="center" vertical="center" wrapText="1"/>
    </xf>
    <xf numFmtId="0" fontId="9" fillId="0" borderId="11" xfId="0" applyFont="1" applyBorder="1" applyAlignment="1">
      <alignment horizontal="center" vertical="center" wrapText="1"/>
    </xf>
    <xf numFmtId="0" fontId="40" fillId="26" borderId="11" xfId="0" applyFont="1" applyFill="1" applyBorder="1" applyAlignment="1">
      <alignment horizontal="center" vertical="center" wrapText="1"/>
    </xf>
    <xf numFmtId="0" fontId="9" fillId="0" borderId="16" xfId="0" applyFont="1" applyBorder="1" applyAlignment="1">
      <alignment horizontal="center" vertical="center" wrapText="1"/>
    </xf>
    <xf numFmtId="0" fontId="14" fillId="0" borderId="12" xfId="0" applyFont="1" applyBorder="1" applyAlignment="1">
      <alignment horizontal="center"/>
    </xf>
    <xf numFmtId="0" fontId="58" fillId="26" borderId="16" xfId="0" applyFont="1" applyFill="1" applyBorder="1" applyAlignment="1">
      <alignment horizontal="center" vertical="center" wrapText="1"/>
    </xf>
    <xf numFmtId="0" fontId="40" fillId="26" borderId="13" xfId="0" applyFont="1" applyFill="1" applyBorder="1" applyAlignment="1">
      <alignment horizontal="center" vertical="center" wrapText="1"/>
    </xf>
    <xf numFmtId="0" fontId="10" fillId="0" borderId="12" xfId="99" applyFont="1" applyBorder="1" applyAlignment="1">
      <alignment horizontal="center" vertical="center" wrapText="1"/>
    </xf>
    <xf numFmtId="0" fontId="10" fillId="0" borderId="13" xfId="99" applyFont="1" applyBorder="1" applyAlignment="1">
      <alignment horizontal="center" vertical="center" wrapText="1"/>
    </xf>
    <xf numFmtId="0" fontId="34" fillId="0" borderId="14" xfId="99" applyFont="1" applyBorder="1" applyAlignment="1">
      <alignment horizontal="center" vertical="center" wrapText="1"/>
    </xf>
    <xf numFmtId="0" fontId="10" fillId="0" borderId="13" xfId="0" applyFont="1" applyBorder="1" applyAlignment="1">
      <alignment horizontal="center" vertical="center" wrapText="1"/>
    </xf>
    <xf numFmtId="0" fontId="39" fillId="0" borderId="11" xfId="0" applyFont="1" applyBorder="1" applyAlignment="1">
      <alignment horizontal="center" vertical="center"/>
    </xf>
    <xf numFmtId="1" fontId="39" fillId="0" borderId="0" xfId="82" applyNumberFormat="1" applyFont="1" applyBorder="1" applyAlignment="1">
      <alignment horizontal="center" vertical="center" wrapText="1"/>
    </xf>
    <xf numFmtId="0" fontId="59" fillId="0" borderId="0" xfId="0" applyFont="1" applyFill="1" applyBorder="1" applyAlignment="1">
      <alignment vertical="center" wrapText="1"/>
    </xf>
    <xf numFmtId="0" fontId="61" fillId="0" borderId="0" xfId="0" applyFont="1" applyAlignment="1"/>
    <xf numFmtId="0" fontId="8" fillId="0" borderId="0" xfId="0" applyFont="1" applyAlignment="1">
      <alignment vertical="center"/>
    </xf>
    <xf numFmtId="0" fontId="58" fillId="0" borderId="40" xfId="0" applyFont="1" applyFill="1" applyBorder="1" applyAlignment="1">
      <alignment horizontal="center" vertical="center" wrapText="1"/>
    </xf>
    <xf numFmtId="0" fontId="58" fillId="0" borderId="41" xfId="0" applyFont="1" applyFill="1" applyBorder="1" applyAlignment="1">
      <alignment horizontal="left" vertical="center" wrapText="1"/>
    </xf>
    <xf numFmtId="0" fontId="57" fillId="0" borderId="42" xfId="0" applyFont="1" applyFill="1" applyBorder="1" applyAlignment="1">
      <alignment horizontal="center" vertical="center" wrapText="1"/>
    </xf>
    <xf numFmtId="182" fontId="57" fillId="0" borderId="40" xfId="0" applyNumberFormat="1" applyFont="1" applyFill="1" applyBorder="1" applyAlignment="1">
      <alignment horizontal="center" vertical="center" wrapText="1"/>
    </xf>
    <xf numFmtId="0" fontId="57" fillId="0" borderId="0" xfId="0" applyFont="1" applyAlignment="1"/>
    <xf numFmtId="0" fontId="58" fillId="0" borderId="43" xfId="0" applyFont="1" applyFill="1" applyBorder="1" applyAlignment="1">
      <alignment horizontal="center" vertical="center" wrapText="1"/>
    </xf>
    <xf numFmtId="0" fontId="58" fillId="0" borderId="29" xfId="0" applyFont="1" applyFill="1" applyBorder="1" applyAlignment="1">
      <alignment horizontal="left" vertical="center" wrapText="1"/>
    </xf>
    <xf numFmtId="0" fontId="57" fillId="0" borderId="28" xfId="0" applyFont="1" applyFill="1" applyBorder="1" applyAlignment="1">
      <alignment horizontal="center" vertical="center" wrapText="1"/>
    </xf>
    <xf numFmtId="182" fontId="57" fillId="0" borderId="43" xfId="0" applyNumberFormat="1" applyFont="1" applyFill="1" applyBorder="1" applyAlignment="1">
      <alignment horizontal="center" vertical="center" wrapText="1"/>
    </xf>
    <xf numFmtId="182" fontId="58" fillId="0" borderId="43" xfId="0" applyNumberFormat="1" applyFont="1" applyFill="1" applyBorder="1" applyAlignment="1">
      <alignment horizontal="center" vertical="center" wrapText="1"/>
    </xf>
    <xf numFmtId="0" fontId="58" fillId="0" borderId="44" xfId="0" applyFont="1" applyFill="1" applyBorder="1" applyAlignment="1">
      <alignment horizontal="center" vertical="center" wrapText="1"/>
    </xf>
    <xf numFmtId="0" fontId="58" fillId="0" borderId="45" xfId="0" applyFont="1" applyFill="1" applyBorder="1" applyAlignment="1">
      <alignment horizontal="left" vertical="center" wrapText="1"/>
    </xf>
    <xf numFmtId="0" fontId="57" fillId="0" borderId="46" xfId="0" applyFont="1" applyFill="1" applyBorder="1" applyAlignment="1">
      <alignment horizontal="center" vertical="center" wrapText="1"/>
    </xf>
    <xf numFmtId="2" fontId="58" fillId="0" borderId="44" xfId="0" applyNumberFormat="1" applyFont="1" applyFill="1" applyBorder="1" applyAlignment="1">
      <alignment horizontal="center" vertical="center" wrapText="1"/>
    </xf>
    <xf numFmtId="0" fontId="28" fillId="0" borderId="0" xfId="0" applyFont="1" applyBorder="1" applyAlignment="1">
      <alignment wrapText="1"/>
    </xf>
    <xf numFmtId="0" fontId="58" fillId="0" borderId="12" xfId="99" applyFont="1" applyBorder="1" applyAlignment="1">
      <alignment horizontal="center" vertical="center" wrapText="1"/>
    </xf>
    <xf numFmtId="0" fontId="57" fillId="0" borderId="16" xfId="99" applyFont="1" applyBorder="1" applyAlignment="1">
      <alignment horizontal="center" vertical="center" wrapText="1"/>
    </xf>
    <xf numFmtId="0" fontId="57" fillId="0" borderId="13" xfId="99" applyFont="1" applyBorder="1" applyAlignment="1">
      <alignment horizontal="center" vertical="center" wrapText="1"/>
    </xf>
    <xf numFmtId="0" fontId="10" fillId="0" borderId="16" xfId="99" applyFont="1" applyBorder="1" applyAlignment="1">
      <alignment horizontal="center" wrapText="1"/>
    </xf>
    <xf numFmtId="0" fontId="10" fillId="0" borderId="12" xfId="99" applyFont="1" applyBorder="1" applyAlignment="1">
      <alignment horizontal="center" wrapText="1"/>
    </xf>
    <xf numFmtId="0" fontId="28" fillId="26" borderId="16" xfId="83" applyFont="1" applyFill="1" applyBorder="1" applyAlignment="1">
      <alignment horizontal="center" vertical="center" wrapText="1"/>
    </xf>
    <xf numFmtId="0" fontId="14" fillId="0" borderId="16" xfId="83" applyFont="1" applyBorder="1" applyAlignment="1">
      <alignment horizontal="center"/>
    </xf>
    <xf numFmtId="0" fontId="9" fillId="0" borderId="11" xfId="0" applyFont="1" applyFill="1" applyBorder="1" applyAlignment="1">
      <alignment horizontal="center" vertical="center" wrapText="1"/>
    </xf>
    <xf numFmtId="0" fontId="6" fillId="0" borderId="11" xfId="91" applyFont="1" applyBorder="1" applyAlignment="1">
      <alignment vertical="center" wrapText="1"/>
    </xf>
    <xf numFmtId="1" fontId="39" fillId="26" borderId="11" xfId="0" applyNumberFormat="1" applyFont="1" applyFill="1" applyBorder="1" applyAlignment="1">
      <alignment horizontal="center" vertical="center"/>
    </xf>
    <xf numFmtId="0" fontId="10" fillId="0" borderId="11" xfId="0" applyFont="1" applyBorder="1" applyAlignment="1">
      <alignment horizontal="center" vertical="center"/>
    </xf>
    <xf numFmtId="17" fontId="39" fillId="0" borderId="11" xfId="83" applyNumberFormat="1" applyFont="1" applyBorder="1" applyAlignment="1">
      <alignment horizontal="center" vertical="center"/>
    </xf>
    <xf numFmtId="1" fontId="39" fillId="0" borderId="11" xfId="83" applyNumberFormat="1" applyFont="1" applyBorder="1" applyAlignment="1">
      <alignment horizontal="center" vertical="center"/>
    </xf>
    <xf numFmtId="2" fontId="39" fillId="0" borderId="11" xfId="83" applyNumberFormat="1" applyFont="1" applyBorder="1" applyAlignment="1">
      <alignment horizontal="center" vertical="center"/>
    </xf>
    <xf numFmtId="166" fontId="39" fillId="0" borderId="11" xfId="83" applyNumberFormat="1" applyFont="1" applyBorder="1" applyAlignment="1">
      <alignment horizontal="center" vertical="center"/>
    </xf>
    <xf numFmtId="46" fontId="39" fillId="0" borderId="11" xfId="83" applyNumberFormat="1" applyFont="1" applyBorder="1" applyAlignment="1">
      <alignment horizontal="center" vertical="center"/>
    </xf>
    <xf numFmtId="166" fontId="39" fillId="0" borderId="11" xfId="83" applyNumberFormat="1" applyFont="1" applyFill="1" applyBorder="1" applyAlignment="1">
      <alignment horizontal="center" vertical="center"/>
    </xf>
    <xf numFmtId="1" fontId="39" fillId="0" borderId="11" xfId="83" applyNumberFormat="1" applyFont="1" applyFill="1" applyBorder="1" applyAlignment="1">
      <alignment horizontal="center" vertical="center"/>
    </xf>
    <xf numFmtId="46" fontId="39" fillId="0" borderId="11" xfId="83" applyNumberFormat="1" applyFont="1" applyFill="1" applyBorder="1" applyAlignment="1">
      <alignment horizontal="center" vertical="center"/>
    </xf>
    <xf numFmtId="1" fontId="39" fillId="0" borderId="11" xfId="84" applyNumberFormat="1" applyFont="1" applyBorder="1" applyAlignment="1">
      <alignment horizontal="center" vertical="center"/>
    </xf>
    <xf numFmtId="166" fontId="39" fillId="0" borderId="11" xfId="84" applyNumberFormat="1" applyFont="1" applyBorder="1" applyAlignment="1">
      <alignment horizontal="center" vertical="center"/>
    </xf>
    <xf numFmtId="46" fontId="39" fillId="0" borderId="11" xfId="84" applyNumberFormat="1" applyFont="1" applyBorder="1" applyAlignment="1">
      <alignment horizontal="center" vertical="center"/>
    </xf>
    <xf numFmtId="2" fontId="28" fillId="0" borderId="0" xfId="83" applyNumberFormat="1" applyFont="1" applyBorder="1"/>
    <xf numFmtId="1" fontId="39" fillId="26" borderId="11" xfId="83" applyNumberFormat="1" applyFont="1" applyFill="1" applyBorder="1" applyAlignment="1">
      <alignment horizontal="center" vertical="center"/>
    </xf>
    <xf numFmtId="2" fontId="39" fillId="26" borderId="11" xfId="83" applyNumberFormat="1" applyFont="1" applyFill="1" applyBorder="1" applyAlignment="1">
      <alignment horizontal="center" vertical="center"/>
    </xf>
    <xf numFmtId="166" fontId="39" fillId="26" borderId="11" xfId="83" applyNumberFormat="1" applyFont="1" applyFill="1" applyBorder="1" applyAlignment="1">
      <alignment horizontal="center" vertical="center"/>
    </xf>
    <xf numFmtId="46" fontId="39" fillId="26" borderId="11" xfId="83" applyNumberFormat="1" applyFont="1" applyFill="1" applyBorder="1" applyAlignment="1">
      <alignment horizontal="center" vertical="center"/>
    </xf>
    <xf numFmtId="0" fontId="9" fillId="0" borderId="47"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51" xfId="0" applyFont="1" applyFill="1" applyBorder="1" applyAlignment="1">
      <alignment horizontal="center" vertical="center" wrapText="1"/>
    </xf>
    <xf numFmtId="0" fontId="9" fillId="0" borderId="52" xfId="0" applyFont="1" applyFill="1" applyBorder="1" applyAlignment="1">
      <alignment horizontal="center" vertical="center" wrapText="1"/>
    </xf>
    <xf numFmtId="0" fontId="9" fillId="0" borderId="53" xfId="0" applyFont="1" applyFill="1" applyBorder="1" applyAlignment="1">
      <alignment horizontal="center" vertical="center" wrapText="1"/>
    </xf>
    <xf numFmtId="165" fontId="9" fillId="0" borderId="40" xfId="0" applyNumberFormat="1" applyFont="1" applyFill="1" applyBorder="1" applyAlignment="1">
      <alignment horizontal="center" vertical="center" wrapText="1"/>
    </xf>
    <xf numFmtId="2" fontId="9" fillId="0" borderId="42" xfId="0" applyNumberFormat="1" applyFont="1" applyFill="1" applyBorder="1" applyAlignment="1">
      <alignment horizontal="center" vertical="center" wrapText="1"/>
    </xf>
    <xf numFmtId="2" fontId="9" fillId="0" borderId="54" xfId="0" applyNumberFormat="1" applyFont="1" applyFill="1" applyBorder="1" applyAlignment="1">
      <alignment horizontal="center" vertical="center" wrapText="1"/>
    </xf>
    <xf numFmtId="2" fontId="9" fillId="0" borderId="40" xfId="0" applyNumberFormat="1" applyFont="1" applyFill="1" applyBorder="1" applyAlignment="1">
      <alignment horizontal="center" vertical="center" wrapText="1"/>
    </xf>
    <xf numFmtId="2" fontId="7" fillId="0" borderId="40" xfId="0" applyNumberFormat="1" applyFont="1" applyFill="1" applyBorder="1" applyAlignment="1">
      <alignment horizontal="center" vertical="center" wrapText="1"/>
    </xf>
    <xf numFmtId="165" fontId="9" fillId="0" borderId="43" xfId="0" applyNumberFormat="1" applyFont="1" applyFill="1" applyBorder="1" applyAlignment="1">
      <alignment horizontal="center" vertical="center" wrapText="1"/>
    </xf>
    <xf numFmtId="2" fontId="9" fillId="0" borderId="28" xfId="0" applyNumberFormat="1" applyFont="1" applyFill="1" applyBorder="1" applyAlignment="1">
      <alignment horizontal="center" vertical="center" wrapText="1"/>
    </xf>
    <xf numFmtId="2" fontId="9" fillId="0" borderId="19" xfId="0" applyNumberFormat="1" applyFont="1" applyFill="1" applyBorder="1" applyAlignment="1">
      <alignment horizontal="center" vertical="center" wrapText="1"/>
    </xf>
    <xf numFmtId="2" fontId="9" fillId="0" borderId="43" xfId="0" applyNumberFormat="1" applyFont="1" applyFill="1" applyBorder="1" applyAlignment="1">
      <alignment horizontal="center" vertical="center" wrapText="1"/>
    </xf>
    <xf numFmtId="2" fontId="7" fillId="0" borderId="43" xfId="0" applyNumberFormat="1" applyFont="1" applyFill="1" applyBorder="1" applyAlignment="1">
      <alignment horizontal="center" vertical="center" wrapText="1"/>
    </xf>
    <xf numFmtId="165" fontId="9" fillId="0" borderId="55" xfId="0" applyNumberFormat="1" applyFont="1" applyFill="1" applyBorder="1" applyAlignment="1">
      <alignment horizontal="center" vertical="center" wrapText="1"/>
    </xf>
    <xf numFmtId="2" fontId="9" fillId="0" borderId="56" xfId="0" applyNumberFormat="1" applyFont="1" applyFill="1" applyBorder="1" applyAlignment="1">
      <alignment horizontal="center" vertical="center" wrapText="1"/>
    </xf>
    <xf numFmtId="2" fontId="9" fillId="0" borderId="38" xfId="0" applyNumberFormat="1" applyFont="1" applyFill="1" applyBorder="1" applyAlignment="1">
      <alignment horizontal="center" vertical="center" wrapText="1"/>
    </xf>
    <xf numFmtId="2" fontId="9" fillId="0" borderId="55" xfId="0" applyNumberFormat="1" applyFont="1" applyFill="1" applyBorder="1" applyAlignment="1">
      <alignment horizontal="center" vertical="center" wrapText="1"/>
    </xf>
    <xf numFmtId="2" fontId="7" fillId="0" borderId="55" xfId="0" applyNumberFormat="1" applyFont="1" applyFill="1" applyBorder="1" applyAlignment="1">
      <alignment horizontal="center" vertical="center" wrapText="1"/>
    </xf>
    <xf numFmtId="182" fontId="9" fillId="0" borderId="48" xfId="0" applyNumberFormat="1" applyFont="1" applyFill="1" applyBorder="1" applyAlignment="1">
      <alignment horizontal="center" vertical="center" wrapText="1"/>
    </xf>
    <xf numFmtId="182" fontId="9" fillId="0" borderId="49" xfId="0" applyNumberFormat="1" applyFont="1" applyFill="1" applyBorder="1" applyAlignment="1">
      <alignment horizontal="center" vertical="center" wrapText="1"/>
    </xf>
    <xf numFmtId="2" fontId="9" fillId="0" borderId="50" xfId="0" applyNumberFormat="1" applyFont="1" applyFill="1" applyBorder="1" applyAlignment="1">
      <alignment horizontal="center" vertical="center" wrapText="1"/>
    </xf>
    <xf numFmtId="2" fontId="9" fillId="0" borderId="52" xfId="0" applyNumberFormat="1" applyFont="1" applyFill="1" applyBorder="1" applyAlignment="1">
      <alignment horizontal="center" vertical="center" wrapText="1"/>
    </xf>
    <xf numFmtId="2" fontId="9" fillId="0" borderId="47" xfId="0" applyNumberFormat="1" applyFont="1" applyFill="1" applyBorder="1" applyAlignment="1">
      <alignment horizontal="center" vertical="center" wrapText="1"/>
    </xf>
    <xf numFmtId="2" fontId="7" fillId="0" borderId="47" xfId="0" applyNumberFormat="1" applyFont="1" applyFill="1" applyBorder="1" applyAlignment="1">
      <alignment horizontal="center" vertical="center" wrapText="1"/>
    </xf>
    <xf numFmtId="165" fontId="9" fillId="0" borderId="42" xfId="0" applyNumberFormat="1" applyFont="1" applyFill="1" applyBorder="1" applyAlignment="1">
      <alignment horizontal="center" vertical="center" wrapText="1"/>
    </xf>
    <xf numFmtId="165" fontId="9" fillId="0" borderId="28" xfId="0" applyNumberFormat="1" applyFont="1" applyFill="1" applyBorder="1" applyAlignment="1">
      <alignment horizontal="center" vertical="center" wrapText="1"/>
    </xf>
    <xf numFmtId="182" fontId="10" fillId="0" borderId="48" xfId="0" applyNumberFormat="1" applyFont="1" applyBorder="1" applyAlignment="1">
      <alignment horizontal="center" vertical="center" wrapText="1"/>
    </xf>
    <xf numFmtId="182" fontId="10" fillId="0" borderId="49" xfId="0" applyNumberFormat="1" applyFont="1" applyBorder="1" applyAlignment="1">
      <alignment horizontal="center" vertical="center" wrapText="1"/>
    </xf>
    <xf numFmtId="2" fontId="10" fillId="0" borderId="50" xfId="0" applyNumberFormat="1" applyFont="1" applyFill="1" applyBorder="1" applyAlignment="1">
      <alignment horizontal="center" vertical="center" wrapText="1"/>
    </xf>
    <xf numFmtId="2" fontId="10" fillId="0" borderId="52" xfId="0" applyNumberFormat="1" applyFont="1" applyFill="1" applyBorder="1" applyAlignment="1">
      <alignment horizontal="center" vertical="center" wrapText="1"/>
    </xf>
    <xf numFmtId="2" fontId="10" fillId="0" borderId="47" xfId="0" applyNumberFormat="1" applyFont="1" applyFill="1" applyBorder="1" applyAlignment="1">
      <alignment horizontal="center" vertical="center" wrapText="1"/>
    </xf>
    <xf numFmtId="2" fontId="39" fillId="0" borderId="47" xfId="0" applyNumberFormat="1" applyFont="1" applyFill="1" applyBorder="1" applyAlignment="1">
      <alignment horizontal="center" vertical="center" wrapText="1"/>
    </xf>
    <xf numFmtId="0" fontId="39" fillId="0" borderId="0" xfId="0" applyFont="1" applyAlignment="1"/>
    <xf numFmtId="0" fontId="9" fillId="0" borderId="0" xfId="0" applyFont="1" applyAlignment="1">
      <alignment horizontal="right" vertical="center" wrapText="1"/>
    </xf>
    <xf numFmtId="0" fontId="9" fillId="0" borderId="0" xfId="0" applyFont="1" applyAlignment="1">
      <alignment vertical="center"/>
    </xf>
    <xf numFmtId="0" fontId="9" fillId="0" borderId="0" xfId="0" applyFont="1" applyAlignment="1">
      <alignment vertical="center" wrapText="1"/>
    </xf>
    <xf numFmtId="182" fontId="7" fillId="0" borderId="16" xfId="0" applyNumberFormat="1" applyFont="1" applyFill="1" applyBorder="1" applyAlignment="1">
      <alignment horizontal="center" vertical="center" wrapText="1"/>
    </xf>
    <xf numFmtId="0" fontId="14" fillId="0" borderId="57" xfId="84" applyNumberFormat="1" applyFont="1" applyBorder="1" applyAlignment="1">
      <alignment horizontal="center" vertical="center" wrapText="1"/>
    </xf>
    <xf numFmtId="0" fontId="14" fillId="0" borderId="21" xfId="84" applyNumberFormat="1" applyFont="1" applyBorder="1" applyAlignment="1">
      <alignment horizontal="center" vertical="center"/>
    </xf>
    <xf numFmtId="0" fontId="14" fillId="0" borderId="21" xfId="84" applyNumberFormat="1" applyFont="1" applyFill="1" applyBorder="1" applyAlignment="1">
      <alignment horizontal="center" vertical="center" wrapText="1"/>
    </xf>
    <xf numFmtId="0" fontId="14" fillId="0" borderId="21" xfId="84" applyFont="1" applyBorder="1" applyAlignment="1">
      <alignment horizontal="center" vertical="center" wrapText="1"/>
    </xf>
    <xf numFmtId="0" fontId="34" fillId="0" borderId="11" xfId="99" applyFont="1" applyBorder="1" applyAlignment="1">
      <alignment horizontal="center" vertical="center"/>
    </xf>
    <xf numFmtId="0" fontId="7" fillId="0" borderId="11" xfId="259" applyFont="1" applyBorder="1" applyAlignment="1">
      <alignment horizontal="center" vertical="center" wrapText="1"/>
    </xf>
    <xf numFmtId="0" fontId="7" fillId="0" borderId="0" xfId="259" applyFont="1" applyAlignment="1">
      <alignment horizontal="center" vertical="center" wrapText="1"/>
    </xf>
    <xf numFmtId="0" fontId="6" fillId="0" borderId="0" xfId="259" applyAlignment="1"/>
    <xf numFmtId="0" fontId="9" fillId="0" borderId="11" xfId="259" applyFont="1" applyFill="1" applyBorder="1" applyAlignment="1">
      <alignment horizontal="center" vertical="center" wrapText="1"/>
    </xf>
    <xf numFmtId="0" fontId="7" fillId="0" borderId="11" xfId="259" applyFont="1" applyFill="1" applyBorder="1" applyAlignment="1">
      <alignment horizontal="left" vertical="center" wrapText="1"/>
    </xf>
    <xf numFmtId="0" fontId="7" fillId="0" borderId="11" xfId="259" applyFont="1" applyBorder="1" applyAlignment="1">
      <alignment horizontal="center" vertical="top" wrapText="1"/>
    </xf>
    <xf numFmtId="0" fontId="7" fillId="0" borderId="11" xfId="259" applyFont="1" applyBorder="1" applyAlignment="1">
      <alignment horizontal="left" vertical="top" wrapText="1"/>
    </xf>
    <xf numFmtId="0" fontId="7" fillId="0" borderId="11" xfId="259" applyFont="1" applyBorder="1" applyAlignment="1">
      <alignment horizontal="left" vertical="center" wrapText="1"/>
    </xf>
    <xf numFmtId="0" fontId="9" fillId="0" borderId="11" xfId="259" applyFont="1" applyBorder="1" applyAlignment="1">
      <alignment horizontal="center" vertical="center" wrapText="1"/>
    </xf>
    <xf numFmtId="0" fontId="9" fillId="0" borderId="16"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7" fillId="0" borderId="11"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39" fillId="0" borderId="12" xfId="0" applyFont="1" applyBorder="1" applyAlignment="1">
      <alignment horizontal="center" vertical="center"/>
    </xf>
    <xf numFmtId="0" fontId="39" fillId="0" borderId="14" xfId="0" applyFont="1" applyBorder="1" applyAlignment="1">
      <alignment horizontal="center" vertical="center"/>
    </xf>
    <xf numFmtId="0" fontId="39" fillId="0" borderId="15" xfId="0" applyFont="1" applyBorder="1" applyAlignment="1">
      <alignment horizontal="center" vertical="center"/>
    </xf>
    <xf numFmtId="0" fontId="0" fillId="0" borderId="11" xfId="0" applyBorder="1" applyAlignment="1"/>
    <xf numFmtId="1" fontId="39" fillId="0" borderId="11" xfId="82" applyNumberFormat="1" applyFont="1" applyFill="1" applyBorder="1" applyAlignment="1">
      <alignment horizontal="center" vertical="center" wrapText="1"/>
    </xf>
    <xf numFmtId="46" fontId="39" fillId="0" borderId="11" xfId="82" applyNumberFormat="1" applyFont="1" applyFill="1" applyBorder="1" applyAlignment="1">
      <alignment horizontal="center" vertical="center" wrapText="1"/>
    </xf>
    <xf numFmtId="166" fontId="39" fillId="0" borderId="11" xfId="82" applyNumberFormat="1" applyFont="1" applyFill="1" applyBorder="1" applyAlignment="1">
      <alignment horizontal="center" vertical="center"/>
    </xf>
    <xf numFmtId="2" fontId="39" fillId="0" borderId="12" xfId="82" applyNumberFormat="1" applyFont="1" applyFill="1" applyBorder="1" applyAlignment="1">
      <alignment horizontal="center" vertical="center"/>
    </xf>
    <xf numFmtId="2" fontId="39" fillId="0" borderId="11" xfId="82" applyNumberFormat="1" applyFont="1" applyFill="1" applyBorder="1" applyAlignment="1">
      <alignment horizontal="center" vertical="center"/>
    </xf>
    <xf numFmtId="166" fontId="39" fillId="0" borderId="11" xfId="82" applyNumberFormat="1" applyFont="1" applyFill="1" applyBorder="1" applyAlignment="1">
      <alignment horizontal="center" vertical="center" wrapText="1"/>
    </xf>
    <xf numFmtId="0" fontId="9" fillId="0" borderId="16"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10" fillId="0" borderId="16" xfId="99" applyFont="1" applyBorder="1" applyAlignment="1">
      <alignment horizontal="center" vertical="center" wrapText="1"/>
    </xf>
    <xf numFmtId="0" fontId="10" fillId="0" borderId="11" xfId="99" applyFont="1" applyBorder="1" applyAlignment="1">
      <alignment horizontal="center" vertical="center" wrapText="1"/>
    </xf>
    <xf numFmtId="0" fontId="58" fillId="0" borderId="16" xfId="99" applyFont="1" applyBorder="1" applyAlignment="1">
      <alignment horizontal="center" vertical="center" wrapText="1"/>
    </xf>
    <xf numFmtId="0" fontId="58" fillId="0" borderId="11" xfId="99" applyFont="1" applyBorder="1" applyAlignment="1">
      <alignment horizontal="center" vertical="center" wrapText="1"/>
    </xf>
    <xf numFmtId="0" fontId="58" fillId="0" borderId="37" xfId="99" applyFont="1" applyBorder="1" applyAlignment="1">
      <alignment horizontal="center" vertical="center" wrapText="1"/>
    </xf>
    <xf numFmtId="0" fontId="10" fillId="0" borderId="16" xfId="99" applyFont="1" applyBorder="1" applyAlignment="1">
      <alignment horizontal="center" vertical="center"/>
    </xf>
    <xf numFmtId="0" fontId="10" fillId="0" borderId="11" xfId="99" applyFont="1" applyBorder="1" applyAlignment="1">
      <alignment horizontal="center" vertical="center"/>
    </xf>
    <xf numFmtId="0" fontId="57" fillId="0" borderId="11" xfId="0" applyFont="1" applyBorder="1" applyAlignment="1">
      <alignment horizontal="center" vertical="center"/>
    </xf>
    <xf numFmtId="0" fontId="57" fillId="0" borderId="12" xfId="0" applyFont="1" applyBorder="1" applyAlignment="1">
      <alignment horizontal="center" vertical="center"/>
    </xf>
    <xf numFmtId="0" fontId="57" fillId="26" borderId="11" xfId="0" applyFont="1" applyFill="1" applyBorder="1" applyAlignment="1">
      <alignment horizontal="center" vertical="center"/>
    </xf>
    <xf numFmtId="0" fontId="57" fillId="0" borderId="11" xfId="0" applyFont="1" applyFill="1" applyBorder="1" applyAlignment="1">
      <alignment horizontal="center" vertical="center"/>
    </xf>
    <xf numFmtId="0" fontId="34" fillId="0" borderId="14" xfId="0" applyFont="1" applyBorder="1" applyAlignment="1">
      <alignment horizontal="center" vertical="center"/>
    </xf>
    <xf numFmtId="0" fontId="34" fillId="0" borderId="14" xfId="0" applyFont="1" applyFill="1" applyBorder="1" applyAlignment="1">
      <alignment horizontal="center" vertical="center"/>
    </xf>
    <xf numFmtId="0" fontId="34" fillId="0" borderId="15" xfId="0" applyFont="1" applyBorder="1" applyAlignment="1">
      <alignment horizontal="center" vertical="center"/>
    </xf>
    <xf numFmtId="0" fontId="9" fillId="0" borderId="16"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6" fillId="0" borderId="0" xfId="0" applyFont="1" applyAlignment="1"/>
    <xf numFmtId="0" fontId="68" fillId="0" borderId="0" xfId="0" applyFont="1" applyAlignment="1"/>
    <xf numFmtId="10" fontId="34" fillId="0" borderId="11" xfId="99" applyNumberFormat="1" applyFont="1" applyBorder="1" applyAlignment="1">
      <alignment horizontal="center" vertical="center"/>
    </xf>
    <xf numFmtId="2" fontId="34" fillId="0" borderId="12" xfId="99" applyNumberFormat="1" applyFont="1" applyBorder="1" applyAlignment="1">
      <alignment horizontal="center" vertical="center"/>
    </xf>
    <xf numFmtId="0" fontId="34" fillId="0" borderId="14" xfId="99" applyFont="1" applyBorder="1" applyAlignment="1">
      <alignment horizontal="center" vertical="center"/>
    </xf>
    <xf numFmtId="9" fontId="57" fillId="0" borderId="14" xfId="96" applyNumberFormat="1" applyFont="1" applyBorder="1" applyAlignment="1">
      <alignment horizontal="center" vertical="center" wrapText="1"/>
    </xf>
    <xf numFmtId="2" fontId="34" fillId="0" borderId="15" xfId="99" applyNumberFormat="1" applyFont="1" applyBorder="1" applyAlignment="1">
      <alignment horizontal="center" vertical="center"/>
    </xf>
    <xf numFmtId="0" fontId="57" fillId="26" borderId="14" xfId="99" applyFont="1" applyFill="1" applyBorder="1" applyAlignment="1">
      <alignment horizontal="center" vertical="center" wrapText="1"/>
    </xf>
    <xf numFmtId="0" fontId="10" fillId="0" borderId="13" xfId="99" applyFont="1" applyBorder="1" applyAlignment="1">
      <alignment horizontal="center" vertical="center"/>
    </xf>
    <xf numFmtId="0" fontId="10" fillId="0" borderId="14" xfId="99" applyFont="1" applyBorder="1" applyAlignment="1">
      <alignment horizontal="center" vertical="center"/>
    </xf>
    <xf numFmtId="10" fontId="34" fillId="0" borderId="14" xfId="99" applyNumberFormat="1" applyFont="1" applyBorder="1" applyAlignment="1">
      <alignment horizontal="center" vertical="center"/>
    </xf>
    <xf numFmtId="166" fontId="39" fillId="0" borderId="12" xfId="84" applyNumberFormat="1" applyFont="1" applyBorder="1" applyAlignment="1">
      <alignment horizontal="center" vertical="center"/>
    </xf>
    <xf numFmtId="2" fontId="39" fillId="0" borderId="12" xfId="84" applyNumberFormat="1" applyFont="1" applyBorder="1" applyAlignment="1">
      <alignment horizontal="center" vertical="center"/>
    </xf>
    <xf numFmtId="1" fontId="39" fillId="0" borderId="14" xfId="84" applyNumberFormat="1" applyFont="1" applyBorder="1" applyAlignment="1">
      <alignment horizontal="center" vertical="center"/>
    </xf>
    <xf numFmtId="2" fontId="39" fillId="0" borderId="15" xfId="84" applyNumberFormat="1" applyFont="1" applyBorder="1" applyAlignment="1">
      <alignment horizontal="center" vertical="center"/>
    </xf>
    <xf numFmtId="181" fontId="39" fillId="0" borderId="12" xfId="83" applyNumberFormat="1" applyFont="1" applyBorder="1" applyAlignment="1">
      <alignment horizontal="center" vertical="center"/>
    </xf>
    <xf numFmtId="2" fontId="39" fillId="0" borderId="12" xfId="83" applyNumberFormat="1" applyFont="1" applyBorder="1" applyAlignment="1">
      <alignment horizontal="center" vertical="center"/>
    </xf>
    <xf numFmtId="1" fontId="39" fillId="0" borderId="14" xfId="83" applyNumberFormat="1" applyFont="1" applyBorder="1" applyAlignment="1">
      <alignment horizontal="center" vertical="center"/>
    </xf>
    <xf numFmtId="2" fontId="39" fillId="0" borderId="15" xfId="83" applyNumberFormat="1" applyFont="1" applyBorder="1" applyAlignment="1">
      <alignment horizontal="center" vertical="center"/>
    </xf>
    <xf numFmtId="181" fontId="39" fillId="0" borderId="12" xfId="82" applyNumberFormat="1" applyFont="1" applyFill="1" applyBorder="1" applyAlignment="1">
      <alignment horizontal="center" vertical="center" wrapText="1"/>
    </xf>
    <xf numFmtId="181" fontId="39" fillId="26" borderId="12" xfId="83" applyNumberFormat="1" applyFont="1" applyFill="1" applyBorder="1" applyAlignment="1">
      <alignment horizontal="center" vertical="center"/>
    </xf>
    <xf numFmtId="2" fontId="39" fillId="26" borderId="12" xfId="83" applyNumberFormat="1" applyFont="1" applyFill="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2" fontId="39" fillId="0" borderId="12" xfId="0" applyNumberFormat="1" applyFont="1" applyBorder="1" applyAlignment="1">
      <alignment horizontal="center" vertical="center"/>
    </xf>
    <xf numFmtId="0" fontId="12" fillId="0" borderId="59" xfId="0" applyFont="1" applyBorder="1" applyAlignment="1">
      <alignment horizontal="center" vertical="center" wrapText="1"/>
    </xf>
    <xf numFmtId="0" fontId="12" fillId="0" borderId="60" xfId="0" applyFont="1" applyBorder="1" applyAlignment="1">
      <alignment horizontal="center" vertical="center" wrapText="1"/>
    </xf>
    <xf numFmtId="2" fontId="12" fillId="0" borderId="61" xfId="0" applyNumberFormat="1" applyFont="1" applyBorder="1" applyAlignment="1">
      <alignment horizontal="center" vertical="center" wrapText="1"/>
    </xf>
    <xf numFmtId="166" fontId="39" fillId="0" borderId="12" xfId="83" applyNumberFormat="1" applyFont="1" applyBorder="1" applyAlignment="1">
      <alignment horizontal="center" vertical="center"/>
    </xf>
    <xf numFmtId="166" fontId="39" fillId="0" borderId="12" xfId="83" applyNumberFormat="1" applyFont="1" applyFill="1" applyBorder="1" applyAlignment="1">
      <alignment horizontal="center" vertical="center"/>
    </xf>
    <xf numFmtId="1" fontId="28" fillId="26" borderId="0" xfId="83" applyNumberFormat="1" applyFont="1" applyFill="1" applyBorder="1"/>
    <xf numFmtId="166" fontId="28" fillId="26" borderId="0" xfId="83" applyNumberFormat="1" applyFont="1" applyFill="1" applyBorder="1" applyAlignment="1">
      <alignment horizontal="center" vertical="center"/>
    </xf>
    <xf numFmtId="166" fontId="7" fillId="0" borderId="0" xfId="83" applyNumberFormat="1" applyFont="1" applyBorder="1" applyAlignment="1">
      <alignment horizontal="center"/>
    </xf>
    <xf numFmtId="0" fontId="1" fillId="0" borderId="0" xfId="416"/>
    <xf numFmtId="0" fontId="1" fillId="0" borderId="11" xfId="416" applyBorder="1"/>
    <xf numFmtId="0" fontId="70" fillId="0" borderId="0" xfId="416" applyFont="1" applyFill="1" applyAlignment="1">
      <alignment horizontal="center" vertical="center"/>
    </xf>
    <xf numFmtId="0" fontId="72" fillId="0" borderId="0" xfId="416" applyFont="1" applyAlignment="1">
      <alignment horizontal="center" vertical="center"/>
    </xf>
    <xf numFmtId="0" fontId="71" fillId="0" borderId="16" xfId="417" applyFont="1" applyFill="1" applyBorder="1" applyAlignment="1">
      <alignment horizontal="center" vertical="center" wrapText="1"/>
    </xf>
    <xf numFmtId="0" fontId="71" fillId="0" borderId="11" xfId="417" applyFont="1" applyFill="1" applyBorder="1" applyAlignment="1">
      <alignment horizontal="center" vertical="center" wrapText="1"/>
    </xf>
    <xf numFmtId="0" fontId="71" fillId="0" borderId="11" xfId="416" applyFont="1" applyFill="1" applyBorder="1" applyAlignment="1">
      <alignment horizontal="center" vertical="center" wrapText="1"/>
    </xf>
    <xf numFmtId="0" fontId="72" fillId="0" borderId="13" xfId="416" applyFont="1" applyFill="1" applyBorder="1" applyAlignment="1">
      <alignment horizontal="center" vertical="center" wrapText="1"/>
    </xf>
    <xf numFmtId="0" fontId="72" fillId="0" borderId="14" xfId="416" applyFont="1" applyFill="1" applyBorder="1" applyAlignment="1">
      <alignment horizontal="center" vertical="center" wrapText="1"/>
    </xf>
    <xf numFmtId="0" fontId="72" fillId="0" borderId="11" xfId="416" applyFont="1" applyFill="1" applyBorder="1" applyAlignment="1">
      <alignment horizontal="center" vertical="center" wrapText="1"/>
    </xf>
    <xf numFmtId="183" fontId="72" fillId="0" borderId="11" xfId="416" applyNumberFormat="1" applyFont="1" applyFill="1" applyBorder="1" applyAlignment="1">
      <alignment horizontal="center" vertical="center" wrapText="1"/>
    </xf>
    <xf numFmtId="0" fontId="72" fillId="0" borderId="11" xfId="416" applyFont="1" applyFill="1" applyBorder="1" applyAlignment="1">
      <alignment horizontal="center" vertical="center"/>
    </xf>
    <xf numFmtId="14" fontId="72" fillId="0" borderId="11" xfId="416" applyNumberFormat="1" applyFont="1" applyFill="1" applyBorder="1" applyAlignment="1">
      <alignment horizontal="center" vertical="center" wrapText="1"/>
    </xf>
    <xf numFmtId="0" fontId="72" fillId="0" borderId="20" xfId="416" applyFont="1" applyFill="1" applyBorder="1" applyAlignment="1">
      <alignment horizontal="center" vertical="center"/>
    </xf>
    <xf numFmtId="0" fontId="72" fillId="0" borderId="11" xfId="416" applyFont="1" applyBorder="1" applyAlignment="1">
      <alignment horizontal="center" vertical="center"/>
    </xf>
    <xf numFmtId="0" fontId="72" fillId="0" borderId="21" xfId="416" applyFont="1" applyFill="1" applyBorder="1" applyAlignment="1">
      <alignment horizontal="center" vertical="center"/>
    </xf>
    <xf numFmtId="0" fontId="72" fillId="0" borderId="19" xfId="416" applyFont="1" applyFill="1" applyBorder="1" applyAlignment="1">
      <alignment horizontal="center" vertical="center" wrapText="1"/>
    </xf>
    <xf numFmtId="15" fontId="72" fillId="0" borderId="11" xfId="416" applyNumberFormat="1" applyFont="1" applyFill="1" applyBorder="1" applyAlignment="1">
      <alignment horizontal="center" vertical="center"/>
    </xf>
    <xf numFmtId="0" fontId="72" fillId="0" borderId="37" xfId="416" applyFont="1" applyFill="1" applyBorder="1" applyAlignment="1">
      <alignment horizontal="center" vertical="center" wrapText="1"/>
    </xf>
    <xf numFmtId="0" fontId="73" fillId="0" borderId="11" xfId="416" applyFont="1" applyFill="1" applyBorder="1" applyAlignment="1">
      <alignment horizontal="center" vertical="center" wrapText="1"/>
    </xf>
    <xf numFmtId="0" fontId="73" fillId="0" borderId="11" xfId="416" applyFont="1" applyFill="1" applyBorder="1" applyAlignment="1">
      <alignment horizontal="center" vertical="center"/>
    </xf>
    <xf numFmtId="0" fontId="72" fillId="0" borderId="30" xfId="416" applyFont="1" applyFill="1" applyBorder="1" applyAlignment="1">
      <alignment horizontal="center" vertical="center" wrapText="1"/>
    </xf>
    <xf numFmtId="0" fontId="10" fillId="0" borderId="16"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72" fillId="0" borderId="20" xfId="416" applyFont="1" applyFill="1" applyBorder="1" applyAlignment="1">
      <alignment horizontal="center" vertical="center" wrapText="1"/>
    </xf>
    <xf numFmtId="14" fontId="73" fillId="0" borderId="11" xfId="0" applyNumberFormat="1" applyFont="1" applyBorder="1" applyAlignment="1">
      <alignment horizontal="center" vertical="center" wrapText="1"/>
    </xf>
    <xf numFmtId="0" fontId="73" fillId="0" borderId="11" xfId="0" applyFont="1" applyBorder="1" applyAlignment="1">
      <alignment horizontal="center" vertical="center" wrapText="1"/>
    </xf>
    <xf numFmtId="0" fontId="73" fillId="0" borderId="11" xfId="259" applyFont="1" applyBorder="1" applyAlignment="1">
      <alignment horizontal="center" vertical="center" wrapText="1"/>
    </xf>
    <xf numFmtId="14" fontId="74" fillId="0" borderId="11" xfId="0" applyNumberFormat="1" applyFont="1" applyBorder="1" applyAlignment="1">
      <alignment horizontal="center" vertical="center" wrapText="1"/>
    </xf>
    <xf numFmtId="0" fontId="73" fillId="0" borderId="12" xfId="0" applyFont="1" applyBorder="1" applyAlignment="1">
      <alignment horizontal="center" vertical="center" wrapText="1"/>
    </xf>
    <xf numFmtId="14" fontId="73" fillId="0" borderId="14" xfId="0" applyNumberFormat="1" applyFont="1" applyBorder="1" applyAlignment="1">
      <alignment horizontal="center" vertical="center" wrapText="1"/>
    </xf>
    <xf numFmtId="0" fontId="73" fillId="0" borderId="14" xfId="0" applyFont="1" applyBorder="1" applyAlignment="1">
      <alignment horizontal="center" vertical="center" wrapText="1"/>
    </xf>
    <xf numFmtId="0" fontId="73" fillId="0" borderId="14" xfId="259" applyFont="1" applyBorder="1" applyAlignment="1">
      <alignment horizontal="center" vertical="center" wrapText="1"/>
    </xf>
    <xf numFmtId="0" fontId="73" fillId="0" borderId="15" xfId="0" applyFont="1" applyBorder="1" applyAlignment="1">
      <alignment horizontal="center" vertical="center" wrapText="1"/>
    </xf>
    <xf numFmtId="1" fontId="34" fillId="0" borderId="16" xfId="0" applyNumberFormat="1" applyFont="1" applyBorder="1" applyAlignment="1">
      <alignment horizontal="center" vertical="center" wrapText="1"/>
    </xf>
    <xf numFmtId="0" fontId="34" fillId="0" borderId="16" xfId="0" applyFont="1" applyBorder="1" applyAlignment="1">
      <alignment horizontal="center" vertical="center" wrapText="1"/>
    </xf>
    <xf numFmtId="1" fontId="0" fillId="0" borderId="0" xfId="0" applyNumberFormat="1" applyAlignment="1"/>
    <xf numFmtId="0" fontId="7" fillId="0" borderId="11" xfId="0" applyFont="1" applyBorder="1" applyAlignment="1">
      <alignment horizontal="center" vertical="center"/>
    </xf>
    <xf numFmtId="0" fontId="7" fillId="26" borderId="11" xfId="0" applyFont="1" applyFill="1" applyBorder="1" applyAlignment="1">
      <alignment horizontal="center" vertical="center"/>
    </xf>
    <xf numFmtId="0" fontId="40" fillId="0" borderId="16" xfId="0" applyFont="1" applyBorder="1" applyAlignment="1">
      <alignment horizontal="center" vertical="center" wrapText="1"/>
    </xf>
    <xf numFmtId="0" fontId="40" fillId="0" borderId="11" xfId="0" applyFont="1" applyBorder="1" applyAlignment="1">
      <alignment horizontal="center" vertical="center" wrapText="1"/>
    </xf>
    <xf numFmtId="0" fontId="40" fillId="0" borderId="12"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63" fillId="0" borderId="23" xfId="0" applyFont="1" applyBorder="1" applyAlignment="1">
      <alignment horizontal="center" vertical="center" wrapText="1"/>
    </xf>
    <xf numFmtId="0" fontId="63" fillId="0" borderId="24" xfId="0" applyFont="1" applyBorder="1" applyAlignment="1">
      <alignment horizontal="center" vertical="center" wrapText="1"/>
    </xf>
    <xf numFmtId="0" fontId="63" fillId="0" borderId="25" xfId="0" applyFont="1" applyBorder="1" applyAlignment="1">
      <alignment horizontal="center" vertical="center" wrapText="1"/>
    </xf>
    <xf numFmtId="0" fontId="71" fillId="0" borderId="16" xfId="416" applyFont="1" applyFill="1" applyBorder="1" applyAlignment="1">
      <alignment horizontal="center" vertical="center"/>
    </xf>
    <xf numFmtId="0" fontId="71" fillId="0" borderId="11" xfId="416" applyFont="1" applyFill="1" applyBorder="1" applyAlignment="1">
      <alignment horizontal="center" vertical="center"/>
    </xf>
    <xf numFmtId="0" fontId="62" fillId="0" borderId="23" xfId="0" applyFont="1" applyBorder="1" applyAlignment="1">
      <alignment horizontal="center" vertical="center" wrapText="1"/>
    </xf>
    <xf numFmtId="0" fontId="62" fillId="0" borderId="24" xfId="0" applyFont="1" applyBorder="1" applyAlignment="1">
      <alignment horizontal="center" vertical="center" wrapText="1"/>
    </xf>
    <xf numFmtId="0" fontId="62" fillId="0" borderId="25" xfId="0" applyFont="1" applyBorder="1" applyAlignment="1">
      <alignment horizontal="center" vertical="center" wrapText="1"/>
    </xf>
    <xf numFmtId="0" fontId="40" fillId="26" borderId="11" xfId="0" applyFont="1" applyFill="1" applyBorder="1" applyAlignment="1">
      <alignment horizontal="center" vertical="center" wrapText="1"/>
    </xf>
    <xf numFmtId="0" fontId="60" fillId="0" borderId="16" xfId="0" applyFont="1" applyBorder="1" applyAlignment="1">
      <alignment horizontal="center" vertical="center" wrapText="1"/>
    </xf>
    <xf numFmtId="0" fontId="60" fillId="0" borderId="11" xfId="0" applyFont="1" applyBorder="1" applyAlignment="1">
      <alignment horizontal="center" vertical="center" wrapText="1"/>
    </xf>
    <xf numFmtId="0" fontId="60" fillId="0" borderId="12" xfId="0" applyFont="1" applyBorder="1" applyAlignment="1">
      <alignment horizontal="center" vertical="center" wrapText="1"/>
    </xf>
    <xf numFmtId="0" fontId="58" fillId="0" borderId="16" xfId="0" applyFont="1" applyBorder="1" applyAlignment="1">
      <alignment horizontal="center" vertical="center" wrapText="1"/>
    </xf>
    <xf numFmtId="0" fontId="58" fillId="0" borderId="11" xfId="0" applyFont="1" applyBorder="1" applyAlignment="1">
      <alignment horizontal="center" vertical="center" wrapText="1"/>
    </xf>
    <xf numFmtId="0" fontId="58" fillId="0" borderId="12"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58" fillId="0" borderId="16" xfId="0" applyFont="1" applyFill="1" applyBorder="1" applyAlignment="1">
      <alignment horizontal="center" vertical="center" wrapText="1"/>
    </xf>
    <xf numFmtId="0" fontId="58" fillId="0" borderId="11" xfId="0" applyFont="1" applyFill="1" applyBorder="1" applyAlignment="1">
      <alignment horizontal="center" vertical="center" wrapText="1"/>
    </xf>
    <xf numFmtId="0" fontId="58" fillId="0" borderId="12" xfId="0" applyFont="1" applyFill="1" applyBorder="1" applyAlignment="1">
      <alignment horizontal="center" vertical="center" wrapText="1"/>
    </xf>
    <xf numFmtId="14" fontId="74" fillId="0" borderId="20" xfId="0" applyNumberFormat="1" applyFont="1" applyBorder="1" applyAlignment="1">
      <alignment horizontal="center" vertical="center" wrapText="1"/>
    </xf>
    <xf numFmtId="14" fontId="74" fillId="0" borderId="30" xfId="0" applyNumberFormat="1" applyFont="1" applyBorder="1" applyAlignment="1">
      <alignment horizontal="center" vertical="center" wrapText="1"/>
    </xf>
    <xf numFmtId="14" fontId="74" fillId="0" borderId="21" xfId="0" applyNumberFormat="1" applyFont="1" applyBorder="1" applyAlignment="1">
      <alignment horizontal="center" vertical="center" wrapText="1"/>
    </xf>
    <xf numFmtId="14" fontId="74" fillId="0" borderId="11" xfId="0" applyNumberFormat="1" applyFont="1" applyBorder="1" applyAlignment="1">
      <alignment horizontal="center" vertical="center" wrapText="1"/>
    </xf>
    <xf numFmtId="1" fontId="34" fillId="0" borderId="36" xfId="0" applyNumberFormat="1" applyFont="1" applyBorder="1" applyAlignment="1">
      <alignment horizontal="center" vertical="center" wrapText="1"/>
    </xf>
    <xf numFmtId="1" fontId="34" fillId="0" borderId="62" xfId="0" applyNumberFormat="1" applyFont="1" applyBorder="1" applyAlignment="1">
      <alignment horizontal="center" vertical="center" wrapText="1"/>
    </xf>
    <xf numFmtId="1" fontId="34" fillId="0" borderId="57" xfId="0" applyNumberFormat="1" applyFont="1" applyBorder="1" applyAlignment="1">
      <alignment horizontal="center" vertical="center" wrapText="1"/>
    </xf>
    <xf numFmtId="0" fontId="34" fillId="0" borderId="36" xfId="0" applyFont="1" applyBorder="1" applyAlignment="1">
      <alignment horizontal="center" vertical="center" wrapText="1"/>
    </xf>
    <xf numFmtId="0" fontId="34" fillId="0" borderId="62" xfId="0" applyFont="1" applyBorder="1" applyAlignment="1">
      <alignment horizontal="center" vertical="center" wrapText="1"/>
    </xf>
    <xf numFmtId="0" fontId="34" fillId="0" borderId="57" xfId="0" applyFont="1" applyBorder="1" applyAlignment="1">
      <alignment horizontal="center" vertical="center" wrapText="1"/>
    </xf>
    <xf numFmtId="14" fontId="74" fillId="0" borderId="14" xfId="0" applyNumberFormat="1" applyFont="1" applyBorder="1" applyAlignment="1">
      <alignment horizontal="center" vertical="center" wrapText="1"/>
    </xf>
    <xf numFmtId="0" fontId="34" fillId="0" borderId="63"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40" fillId="0" borderId="27" xfId="0" applyFont="1" applyBorder="1" applyAlignment="1">
      <alignment horizontal="center" vertical="center" wrapText="1"/>
    </xf>
    <xf numFmtId="0" fontId="40" fillId="0" borderId="28" xfId="0" applyFont="1" applyBorder="1" applyAlignment="1">
      <alignment horizontal="center" vertical="center" wrapText="1"/>
    </xf>
    <xf numFmtId="0" fontId="40" fillId="0" borderId="29" xfId="0" applyFont="1" applyBorder="1" applyAlignment="1">
      <alignment horizontal="center" vertical="center" wrapText="1"/>
    </xf>
    <xf numFmtId="0" fontId="10" fillId="0" borderId="16" xfId="99" applyFont="1" applyBorder="1" applyAlignment="1">
      <alignment horizontal="center" vertical="center" wrapText="1"/>
    </xf>
    <xf numFmtId="0" fontId="10" fillId="0" borderId="11" xfId="99" applyFont="1" applyBorder="1" applyAlignment="1">
      <alignment horizontal="center" vertical="center" wrapText="1"/>
    </xf>
    <xf numFmtId="0" fontId="10" fillId="0" borderId="16"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58" fillId="0" borderId="36" xfId="0" applyFont="1" applyBorder="1" applyAlignment="1">
      <alignment horizontal="center" vertical="center" wrapText="1"/>
    </xf>
    <xf numFmtId="0" fontId="58" fillId="0" borderId="20" xfId="0" applyFont="1" applyBorder="1" applyAlignment="1">
      <alignment horizontal="center" vertical="center" wrapText="1"/>
    </xf>
    <xf numFmtId="0" fontId="58" fillId="0" borderId="16" xfId="99" applyFont="1" applyBorder="1" applyAlignment="1">
      <alignment horizontal="center" vertical="center" wrapText="1"/>
    </xf>
    <xf numFmtId="0" fontId="58" fillId="0" borderId="11" xfId="99" applyFont="1" applyBorder="1" applyAlignment="1">
      <alignment horizontal="center" vertical="center" wrapText="1"/>
    </xf>
    <xf numFmtId="0" fontId="58" fillId="0" borderId="37" xfId="99" applyFont="1" applyBorder="1" applyAlignment="1">
      <alignment horizontal="center" vertical="center" wrapText="1"/>
    </xf>
    <xf numFmtId="0" fontId="63" fillId="0" borderId="23" xfId="99" applyFont="1" applyBorder="1" applyAlignment="1">
      <alignment horizontal="center" vertical="center"/>
    </xf>
    <xf numFmtId="0" fontId="63" fillId="0" borderId="24" xfId="99" applyFont="1" applyBorder="1" applyAlignment="1">
      <alignment horizontal="center" vertical="center"/>
    </xf>
    <xf numFmtId="0" fontId="63" fillId="0" borderId="25" xfId="99" applyFont="1" applyBorder="1" applyAlignment="1">
      <alignment horizontal="center" vertical="center"/>
    </xf>
    <xf numFmtId="0" fontId="10" fillId="0" borderId="16" xfId="99" applyFont="1" applyBorder="1" applyAlignment="1">
      <alignment horizontal="center" vertical="center"/>
    </xf>
    <xf numFmtId="0" fontId="10" fillId="0" borderId="11" xfId="99" applyFont="1" applyBorder="1" applyAlignment="1">
      <alignment horizontal="center" vertical="center"/>
    </xf>
    <xf numFmtId="0" fontId="10" fillId="0" borderId="12" xfId="99" applyFont="1" applyBorder="1" applyAlignment="1">
      <alignment horizontal="center" vertical="center"/>
    </xf>
    <xf numFmtId="0" fontId="62" fillId="0" borderId="31" xfId="0" applyFont="1" applyBorder="1" applyAlignment="1">
      <alignment horizontal="center" vertical="center" wrapText="1"/>
    </xf>
    <xf numFmtId="0" fontId="62" fillId="0" borderId="32" xfId="0" applyFont="1" applyBorder="1" applyAlignment="1">
      <alignment horizontal="center" vertical="center" wrapText="1"/>
    </xf>
    <xf numFmtId="0" fontId="62" fillId="0" borderId="33"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7" xfId="0" applyFont="1" applyBorder="1" applyAlignment="1">
      <alignment horizontal="center" vertical="center" wrapText="1"/>
    </xf>
    <xf numFmtId="0" fontId="13" fillId="0" borderId="18" xfId="83" applyNumberFormat="1" applyFont="1" applyBorder="1" applyAlignment="1">
      <alignment horizontal="center" vertical="center" wrapText="1"/>
    </xf>
    <xf numFmtId="0" fontId="13" fillId="0" borderId="0" xfId="83" applyNumberFormat="1" applyFont="1" applyBorder="1" applyAlignment="1">
      <alignment horizontal="center" vertical="center" wrapText="1"/>
    </xf>
    <xf numFmtId="0" fontId="13" fillId="0" borderId="17" xfId="83" applyNumberFormat="1" applyFont="1" applyBorder="1" applyAlignment="1">
      <alignment horizontal="center" vertical="center" wrapText="1"/>
    </xf>
    <xf numFmtId="0" fontId="12" fillId="0" borderId="34" xfId="83" applyFont="1" applyBorder="1" applyAlignment="1">
      <alignment horizontal="center" vertical="center" wrapText="1"/>
    </xf>
    <xf numFmtId="0" fontId="12" fillId="0" borderId="26" xfId="83" applyFont="1" applyBorder="1" applyAlignment="1">
      <alignment horizontal="center" vertical="center" wrapText="1"/>
    </xf>
    <xf numFmtId="0" fontId="12" fillId="0" borderId="35" xfId="83" applyFont="1" applyBorder="1" applyAlignment="1">
      <alignment horizontal="center" vertical="center" wrapText="1"/>
    </xf>
    <xf numFmtId="0" fontId="13" fillId="0" borderId="34" xfId="84" applyFont="1" applyBorder="1" applyAlignment="1">
      <alignment horizontal="center" vertical="center" wrapText="1"/>
    </xf>
    <xf numFmtId="0" fontId="13" fillId="0" borderId="26" xfId="84" applyFont="1" applyBorder="1" applyAlignment="1">
      <alignment horizontal="center" vertical="center" wrapText="1"/>
    </xf>
    <xf numFmtId="0" fontId="13" fillId="0" borderId="35" xfId="84" applyFont="1" applyBorder="1" applyAlignment="1">
      <alignment horizontal="center" vertical="center" wrapText="1"/>
    </xf>
    <xf numFmtId="0" fontId="37" fillId="0" borderId="18" xfId="84" applyFont="1" applyBorder="1" applyAlignment="1">
      <alignment horizontal="center"/>
    </xf>
    <xf numFmtId="0" fontId="37" fillId="0" borderId="0" xfId="84" applyFont="1" applyBorder="1" applyAlignment="1">
      <alignment horizontal="center"/>
    </xf>
    <xf numFmtId="0" fontId="10" fillId="0" borderId="18"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7" xfId="0" applyFont="1" applyBorder="1" applyAlignment="1">
      <alignment horizontal="center" vertical="center" wrapText="1"/>
    </xf>
    <xf numFmtId="0" fontId="13" fillId="0" borderId="18" xfId="84" applyFont="1" applyBorder="1" applyAlignment="1">
      <alignment horizontal="center" vertical="center" wrapText="1"/>
    </xf>
    <xf numFmtId="0" fontId="13" fillId="0" borderId="0" xfId="84" applyFont="1" applyBorder="1" applyAlignment="1">
      <alignment horizontal="center" vertical="center" wrapText="1"/>
    </xf>
    <xf numFmtId="0" fontId="13" fillId="0" borderId="17" xfId="84" applyFont="1" applyBorder="1" applyAlignment="1">
      <alignment horizontal="center" vertical="center" wrapText="1"/>
    </xf>
    <xf numFmtId="0" fontId="37" fillId="0" borderId="18" xfId="83" applyFont="1" applyBorder="1" applyAlignment="1">
      <alignment horizontal="center"/>
    </xf>
    <xf numFmtId="0" fontId="37" fillId="0" borderId="0" xfId="83" applyFont="1" applyBorder="1" applyAlignment="1">
      <alignment horizontal="center"/>
    </xf>
    <xf numFmtId="0" fontId="13" fillId="0" borderId="34" xfId="83" applyFont="1" applyBorder="1" applyAlignment="1">
      <alignment horizontal="center" vertical="center" wrapText="1"/>
    </xf>
    <xf numFmtId="0" fontId="13" fillId="0" borderId="26" xfId="83" applyFont="1" applyBorder="1" applyAlignment="1">
      <alignment horizontal="center" vertical="center" wrapText="1"/>
    </xf>
    <xf numFmtId="0" fontId="13" fillId="0" borderId="35" xfId="83" applyFont="1" applyBorder="1" applyAlignment="1">
      <alignment horizontal="center" vertical="center" wrapText="1"/>
    </xf>
    <xf numFmtId="0" fontId="12" fillId="0" borderId="18" xfId="83" applyFont="1" applyBorder="1" applyAlignment="1">
      <alignment horizontal="center" vertical="center" wrapText="1"/>
    </xf>
    <xf numFmtId="0" fontId="12" fillId="0" borderId="0" xfId="83" applyFont="1" applyBorder="1" applyAlignment="1">
      <alignment horizontal="center" vertical="center" wrapText="1"/>
    </xf>
    <xf numFmtId="0" fontId="12" fillId="0" borderId="17" xfId="83" applyFont="1" applyBorder="1" applyAlignment="1">
      <alignment horizontal="center" vertical="center" wrapText="1"/>
    </xf>
    <xf numFmtId="0" fontId="40" fillId="0" borderId="18" xfId="0" applyFont="1" applyBorder="1" applyAlignment="1">
      <alignment horizontal="center" vertical="center" wrapText="1"/>
    </xf>
    <xf numFmtId="0" fontId="40" fillId="0" borderId="0" xfId="0" applyFont="1" applyBorder="1" applyAlignment="1">
      <alignment horizontal="center" vertical="center" wrapText="1"/>
    </xf>
    <xf numFmtId="0" fontId="40" fillId="0" borderId="17" xfId="0" applyFont="1" applyBorder="1" applyAlignment="1">
      <alignment horizontal="center" vertical="center" wrapText="1"/>
    </xf>
    <xf numFmtId="0" fontId="13" fillId="0" borderId="57" xfId="83" applyFont="1" applyBorder="1" applyAlignment="1">
      <alignment horizontal="center" vertical="center" wrapText="1"/>
    </xf>
    <xf numFmtId="0" fontId="13" fillId="0" borderId="21" xfId="83" applyFont="1" applyBorder="1" applyAlignment="1">
      <alignment horizontal="center" vertical="center" wrapText="1"/>
    </xf>
    <xf numFmtId="0" fontId="13" fillId="0" borderId="22" xfId="83" applyFont="1" applyBorder="1" applyAlignment="1">
      <alignment horizontal="center" vertical="center" wrapText="1"/>
    </xf>
    <xf numFmtId="0" fontId="60" fillId="0" borderId="16" xfId="83" applyFont="1" applyBorder="1" applyAlignment="1">
      <alignment horizontal="center" vertical="center" wrapText="1"/>
    </xf>
    <xf numFmtId="0" fontId="60" fillId="0" borderId="11" xfId="83" applyFont="1" applyBorder="1" applyAlignment="1">
      <alignment horizontal="center" vertical="center" wrapText="1"/>
    </xf>
    <xf numFmtId="0" fontId="60" fillId="0" borderId="12" xfId="83" applyFont="1" applyBorder="1" applyAlignment="1">
      <alignment horizontal="center" vertical="center" wrapText="1"/>
    </xf>
    <xf numFmtId="0" fontId="59" fillId="0" borderId="23" xfId="0" applyFont="1" applyFill="1" applyBorder="1" applyAlignment="1">
      <alignment horizontal="center" vertical="center" wrapText="1"/>
    </xf>
    <xf numFmtId="0" fontId="59" fillId="0" borderId="24" xfId="0" applyFont="1" applyFill="1" applyBorder="1" applyAlignment="1">
      <alignment horizontal="center" vertical="center" wrapText="1"/>
    </xf>
    <xf numFmtId="0" fontId="59" fillId="0" borderId="25"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1" xfId="0" applyFont="1" applyFill="1" applyBorder="1" applyAlignment="1">
      <alignment horizontal="center" vertical="center" wrapText="1"/>
    </xf>
    <xf numFmtId="0" fontId="59" fillId="0" borderId="12" xfId="0" applyFont="1" applyFill="1" applyBorder="1" applyAlignment="1">
      <alignment horizontal="center" vertical="center" wrapText="1"/>
    </xf>
    <xf numFmtId="0" fontId="59" fillId="0" borderId="36" xfId="0" applyFont="1" applyFill="1" applyBorder="1" applyAlignment="1">
      <alignment horizontal="center" vertical="center" wrapText="1"/>
    </xf>
    <xf numFmtId="0" fontId="59" fillId="0" borderId="20" xfId="0" applyFont="1" applyFill="1" applyBorder="1" applyAlignment="1">
      <alignment horizontal="center" vertical="center" wrapText="1"/>
    </xf>
    <xf numFmtId="0" fontId="59" fillId="0" borderId="39" xfId="0" applyFont="1" applyFill="1" applyBorder="1" applyAlignment="1">
      <alignment horizontal="center" vertical="center" wrapText="1"/>
    </xf>
    <xf numFmtId="0" fontId="59" fillId="0" borderId="27" xfId="0" applyFont="1" applyFill="1" applyBorder="1" applyAlignment="1">
      <alignment horizontal="center" vertical="center" wrapText="1"/>
    </xf>
    <xf numFmtId="0" fontId="59" fillId="0" borderId="28" xfId="0" applyFont="1" applyFill="1" applyBorder="1" applyAlignment="1">
      <alignment horizontal="center" vertical="center" wrapText="1"/>
    </xf>
    <xf numFmtId="0" fontId="59" fillId="0" borderId="29" xfId="0" applyFont="1" applyFill="1" applyBorder="1" applyAlignment="1">
      <alignment horizontal="center" vertical="center" wrapText="1"/>
    </xf>
    <xf numFmtId="0" fontId="9" fillId="0" borderId="40"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10" fillId="0" borderId="53" xfId="0" applyFont="1" applyBorder="1" applyAlignment="1">
      <alignment horizontal="center" vertical="center" wrapText="1"/>
    </xf>
    <xf numFmtId="0" fontId="10" fillId="0" borderId="50" xfId="0" applyFont="1" applyBorder="1" applyAlignment="1">
      <alignment horizontal="center" vertical="center" wrapText="1"/>
    </xf>
    <xf numFmtId="0" fontId="59" fillId="0" borderId="16" xfId="0" applyFont="1" applyBorder="1" applyAlignment="1">
      <alignment horizontal="center" vertical="center" wrapText="1"/>
    </xf>
    <xf numFmtId="0" fontId="59" fillId="0" borderId="11" xfId="0" applyFont="1" applyBorder="1" applyAlignment="1">
      <alignment horizontal="center" vertical="center" wrapText="1"/>
    </xf>
    <xf numFmtId="0" fontId="59" fillId="0" borderId="12" xfId="0" applyFont="1" applyBorder="1" applyAlignment="1">
      <alignment horizontal="center" vertical="center" wrapText="1"/>
    </xf>
    <xf numFmtId="0" fontId="40" fillId="0" borderId="36" xfId="0" applyFont="1" applyFill="1" applyBorder="1" applyAlignment="1">
      <alignment horizontal="center" vertical="center" wrapText="1"/>
    </xf>
    <xf numFmtId="0" fontId="40" fillId="0" borderId="20" xfId="0" applyFont="1" applyFill="1" applyBorder="1" applyAlignment="1">
      <alignment horizontal="center" vertical="center" wrapText="1"/>
    </xf>
    <xf numFmtId="0" fontId="40" fillId="0" borderId="39" xfId="0" applyFont="1" applyFill="1" applyBorder="1" applyAlignment="1">
      <alignment horizontal="center" vertical="center" wrapText="1"/>
    </xf>
    <xf numFmtId="0" fontId="64" fillId="0" borderId="11" xfId="259" applyFont="1" applyBorder="1" applyAlignment="1">
      <alignment horizontal="center" vertical="center" wrapText="1"/>
    </xf>
    <xf numFmtId="0" fontId="40" fillId="0" borderId="11" xfId="259" applyFont="1" applyBorder="1" applyAlignment="1">
      <alignment horizontal="center" vertical="center" wrapText="1"/>
    </xf>
    <xf numFmtId="0" fontId="40" fillId="0" borderId="11" xfId="259" applyFont="1" applyFill="1" applyBorder="1" applyAlignment="1">
      <alignment horizontal="center" vertical="center" wrapText="1"/>
    </xf>
    <xf numFmtId="0" fontId="9" fillId="0" borderId="11" xfId="259" applyFont="1" applyFill="1" applyBorder="1" applyAlignment="1">
      <alignment horizontal="center" vertical="center" wrapText="1"/>
    </xf>
    <xf numFmtId="0" fontId="7" fillId="0" borderId="11" xfId="259" applyFont="1" applyFill="1" applyBorder="1" applyAlignment="1">
      <alignment horizontal="center" vertical="top" wrapText="1"/>
    </xf>
    <xf numFmtId="0" fontId="7" fillId="0" borderId="11" xfId="259" applyFont="1" applyFill="1" applyBorder="1" applyAlignment="1">
      <alignment horizontal="left" vertical="center" wrapText="1"/>
    </xf>
    <xf numFmtId="0" fontId="9" fillId="0" borderId="20" xfId="259" applyFont="1" applyBorder="1" applyAlignment="1">
      <alignment horizontal="center" vertical="center" wrapText="1"/>
    </xf>
    <xf numFmtId="0" fontId="9" fillId="0" borderId="30" xfId="259" applyFont="1" applyBorder="1" applyAlignment="1">
      <alignment horizontal="center" vertical="center" wrapText="1"/>
    </xf>
    <xf numFmtId="0" fontId="9" fillId="0" borderId="21" xfId="259" applyFont="1" applyBorder="1" applyAlignment="1">
      <alignment horizontal="center" vertical="center" wrapText="1"/>
    </xf>
  </cellXfs>
  <cellStyles count="418">
    <cellStyle name="??                          " xfId="1"/>
    <cellStyle name="??                           1" xfId="262"/>
    <cellStyle name="??                           2" xfId="2"/>
    <cellStyle name="??                           3" xfId="3"/>
    <cellStyle name="??                          _SoP002 (2)" xfId="4"/>
    <cellStyle name="_Accident sop00-2" xfId="5"/>
    <cellStyle name="_Accident sop00-2 2" xfId="132"/>
    <cellStyle name="_Accident sop00-2 3" xfId="141"/>
    <cellStyle name="_Accident sop00-2 4" xfId="194"/>
    <cellStyle name="_Accident sop00-2 5" xfId="208"/>
    <cellStyle name="_Accident sop00-2 6" xfId="232"/>
    <cellStyle name="_Accident sop00-2 7" xfId="215"/>
    <cellStyle name="_Accident sop00-2 8" xfId="242"/>
    <cellStyle name="•W€_G7ATD" xfId="6"/>
    <cellStyle name="20% - Accent1" xfId="7" builtinId="30" customBuiltin="1"/>
    <cellStyle name="20% - Accent1 2" xfId="263"/>
    <cellStyle name="20% - Accent1 2 2" xfId="264"/>
    <cellStyle name="20% - Accent2" xfId="8" builtinId="34" customBuiltin="1"/>
    <cellStyle name="20% - Accent2 2" xfId="265"/>
    <cellStyle name="20% - Accent2 2 2" xfId="266"/>
    <cellStyle name="20% - Accent3" xfId="9" builtinId="38" customBuiltin="1"/>
    <cellStyle name="20% - Accent3 2" xfId="267"/>
    <cellStyle name="20% - Accent3 2 2" xfId="268"/>
    <cellStyle name="20% - Accent4" xfId="10" builtinId="42" customBuiltin="1"/>
    <cellStyle name="20% - Accent4 2" xfId="269"/>
    <cellStyle name="20% - Accent4 2 2" xfId="270"/>
    <cellStyle name="20% - Accent5" xfId="11" builtinId="46" customBuiltin="1"/>
    <cellStyle name="20% - Accent5 2" xfId="271"/>
    <cellStyle name="20% - Accent5 2 2" xfId="272"/>
    <cellStyle name="20% - Accent6" xfId="12" builtinId="50" customBuiltin="1"/>
    <cellStyle name="20% - Accent6 2" xfId="273"/>
    <cellStyle name="20% - Accent6 2 2" xfId="274"/>
    <cellStyle name="40% - Accent1" xfId="13" builtinId="31" customBuiltin="1"/>
    <cellStyle name="40% - Accent1 2" xfId="275"/>
    <cellStyle name="40% - Accent1 2 2" xfId="276"/>
    <cellStyle name="40% - Accent2" xfId="14" builtinId="35" customBuiltin="1"/>
    <cellStyle name="40% - Accent2 2" xfId="277"/>
    <cellStyle name="40% - Accent2 2 2" xfId="278"/>
    <cellStyle name="40% - Accent3" xfId="15" builtinId="39" customBuiltin="1"/>
    <cellStyle name="40% - Accent3 2" xfId="279"/>
    <cellStyle name="40% - Accent3 2 2" xfId="280"/>
    <cellStyle name="40% - Accent4" xfId="16" builtinId="43" customBuiltin="1"/>
    <cellStyle name="40% - Accent4 2" xfId="281"/>
    <cellStyle name="40% - Accent4 2 2" xfId="282"/>
    <cellStyle name="40% - Accent5" xfId="17" builtinId="47" customBuiltin="1"/>
    <cellStyle name="40% - Accent5 2" xfId="283"/>
    <cellStyle name="40% - Accent5 2 2" xfId="284"/>
    <cellStyle name="40% - Accent6" xfId="18" builtinId="51" customBuiltin="1"/>
    <cellStyle name="40% - Accent6 2" xfId="285"/>
    <cellStyle name="40% - Accent6 2 2" xfId="286"/>
    <cellStyle name="60% - Accent1" xfId="19" builtinId="32" customBuiltin="1"/>
    <cellStyle name="60% - Accent1 2" xfId="287"/>
    <cellStyle name="60% - Accent1 2 2" xfId="288"/>
    <cellStyle name="60% - Accent2" xfId="20" builtinId="36" customBuiltin="1"/>
    <cellStyle name="60% - Accent2 2" xfId="289"/>
    <cellStyle name="60% - Accent2 2 2" xfId="290"/>
    <cellStyle name="60% - Accent3" xfId="21" builtinId="40" customBuiltin="1"/>
    <cellStyle name="60% - Accent3 2" xfId="291"/>
    <cellStyle name="60% - Accent3 2 2" xfId="292"/>
    <cellStyle name="60% - Accent4" xfId="22" builtinId="44" customBuiltin="1"/>
    <cellStyle name="60% - Accent4 2" xfId="293"/>
    <cellStyle name="60% - Accent4 2 2" xfId="294"/>
    <cellStyle name="60% - Accent5" xfId="23" builtinId="48" customBuiltin="1"/>
    <cellStyle name="60% - Accent5 2" xfId="295"/>
    <cellStyle name="60% - Accent5 2 2" xfId="296"/>
    <cellStyle name="60% - Accent6" xfId="24" builtinId="52" customBuiltin="1"/>
    <cellStyle name="60% - Accent6 2" xfId="297"/>
    <cellStyle name="60% - Accent6 2 2" xfId="298"/>
    <cellStyle name="Accent1" xfId="25" builtinId="29" customBuiltin="1"/>
    <cellStyle name="Accent1 2" xfId="299"/>
    <cellStyle name="Accent1 2 2" xfId="300"/>
    <cellStyle name="Accent2" xfId="26" builtinId="33" customBuiltin="1"/>
    <cellStyle name="Accent2 2" xfId="301"/>
    <cellStyle name="Accent2 2 2" xfId="302"/>
    <cellStyle name="Accent3" xfId="27" builtinId="37" customBuiltin="1"/>
    <cellStyle name="Accent3 2" xfId="303"/>
    <cellStyle name="Accent3 2 2" xfId="304"/>
    <cellStyle name="Accent4" xfId="28" builtinId="41" customBuiltin="1"/>
    <cellStyle name="Accent4 2" xfId="305"/>
    <cellStyle name="Accent4 2 2" xfId="306"/>
    <cellStyle name="Accent5" xfId="29" builtinId="45" customBuiltin="1"/>
    <cellStyle name="Accent5 2" xfId="307"/>
    <cellStyle name="Accent5 2 2" xfId="308"/>
    <cellStyle name="Accent6" xfId="30" builtinId="49" customBuiltin="1"/>
    <cellStyle name="Accent6 2" xfId="309"/>
    <cellStyle name="Accent6 2 2" xfId="310"/>
    <cellStyle name="AeE­ [0]_INQUIRY ¿μ¾÷AßAø " xfId="31"/>
    <cellStyle name="AeE­_INQUIRY ¿μ¾÷AßAø " xfId="32"/>
    <cellStyle name="AÞ¸¶ [0]_INQUIRY ¿?¾÷AßAø " xfId="33"/>
    <cellStyle name="AÞ¸¶_INQUIRY ¿?¾÷AßAø " xfId="34"/>
    <cellStyle name="Bad" xfId="35" builtinId="27" customBuiltin="1"/>
    <cellStyle name="Bad 2" xfId="311"/>
    <cellStyle name="Bad 2 2" xfId="312"/>
    <cellStyle name="Black" xfId="36"/>
    <cellStyle name="Black 1" xfId="313"/>
    <cellStyle name="Black 2" xfId="314"/>
    <cellStyle name="Black_Accident 2009-10 Sabarmati Circle" xfId="315"/>
    <cellStyle name="Border" xfId="37"/>
    <cellStyle name="Border 1" xfId="316"/>
    <cellStyle name="Border 2" xfId="317"/>
    <cellStyle name="Border_Accident 2009-10 Sabarmati Circle" xfId="318"/>
    <cellStyle name="C?AØ_¿?¾÷CoE² " xfId="38"/>
    <cellStyle name="C￥AØ_¿μ¾÷CoE² " xfId="39"/>
    <cellStyle name="Calculation" xfId="40" builtinId="22" customBuiltin="1"/>
    <cellStyle name="Calculation 2" xfId="319"/>
    <cellStyle name="Calculation 2 2" xfId="320"/>
    <cellStyle name="Check Cell" xfId="41" builtinId="23" customBuiltin="1"/>
    <cellStyle name="Check Cell 2" xfId="321"/>
    <cellStyle name="Check Cell 2 2" xfId="322"/>
    <cellStyle name="Comma0" xfId="42"/>
    <cellStyle name="Comma0 1" xfId="323"/>
    <cellStyle name="Comma0 10" xfId="246"/>
    <cellStyle name="Comma0 2" xfId="43"/>
    <cellStyle name="Comma0 3" xfId="44"/>
    <cellStyle name="Comma0 4" xfId="135"/>
    <cellStyle name="Comma0 5" xfId="177"/>
    <cellStyle name="Comma0 6" xfId="201"/>
    <cellStyle name="Comma0 7" xfId="216"/>
    <cellStyle name="Comma0 8" xfId="230"/>
    <cellStyle name="Comma0 9" xfId="233"/>
    <cellStyle name="Comma0_Accident 2009-10 Sabarmati Circle" xfId="324"/>
    <cellStyle name="Currency 2" xfId="325"/>
    <cellStyle name="Currency0" xfId="45"/>
    <cellStyle name="Currency0 1" xfId="326"/>
    <cellStyle name="Currency0 10" xfId="241"/>
    <cellStyle name="Currency0 2" xfId="46"/>
    <cellStyle name="Currency0 3" xfId="47"/>
    <cellStyle name="Currency0 4" xfId="136"/>
    <cellStyle name="Currency0 5" xfId="178"/>
    <cellStyle name="Currency0 6" xfId="199"/>
    <cellStyle name="Currency0 7" xfId="213"/>
    <cellStyle name="Currency0 8" xfId="220"/>
    <cellStyle name="Currency0 9" xfId="234"/>
    <cellStyle name="Currency0_Accident 2009-10 Sabarmati Circle" xfId="327"/>
    <cellStyle name="Date" xfId="48"/>
    <cellStyle name="Date 1" xfId="328"/>
    <cellStyle name="Date 10" xfId="248"/>
    <cellStyle name="Date 2" xfId="49"/>
    <cellStyle name="Date 3" xfId="50"/>
    <cellStyle name="Date 4" xfId="137"/>
    <cellStyle name="Date 5" xfId="179"/>
    <cellStyle name="Date 6" xfId="200"/>
    <cellStyle name="Date 7" xfId="214"/>
    <cellStyle name="Date 8" xfId="207"/>
    <cellStyle name="Date 9" xfId="224"/>
    <cellStyle name="Date_Accident 2009-10 Sabarmati Circle" xfId="329"/>
    <cellStyle name="Dezimal [0]_laroux" xfId="51"/>
    <cellStyle name="Dezimal_laroux" xfId="52"/>
    <cellStyle name="Euro" xfId="53"/>
    <cellStyle name="Euro 1" xfId="330"/>
    <cellStyle name="Euro 10" xfId="235"/>
    <cellStyle name="Euro 2" xfId="54"/>
    <cellStyle name="Euro 3" xfId="55"/>
    <cellStyle name="Euro 4" xfId="138"/>
    <cellStyle name="Euro 5" xfId="180"/>
    <cellStyle name="Euro 6" xfId="196"/>
    <cellStyle name="Euro 7" xfId="210"/>
    <cellStyle name="Euro 8" xfId="231"/>
    <cellStyle name="Euro 9" xfId="228"/>
    <cellStyle name="Euro_Accident 2009-10 Sabarmati Circle" xfId="331"/>
    <cellStyle name="Explanatory Text" xfId="56" builtinId="53" customBuiltin="1"/>
    <cellStyle name="Explanatory Text 2" xfId="332"/>
    <cellStyle name="Fixed" xfId="57"/>
    <cellStyle name="Fixed 1" xfId="333"/>
    <cellStyle name="Fixed 10" xfId="221"/>
    <cellStyle name="Fixed 2" xfId="58"/>
    <cellStyle name="Fixed 3" xfId="59"/>
    <cellStyle name="Fixed 4" xfId="139"/>
    <cellStyle name="Fixed 5" xfId="181"/>
    <cellStyle name="Fixed 6" xfId="203"/>
    <cellStyle name="Fixed 7" xfId="218"/>
    <cellStyle name="Fixed 8" xfId="226"/>
    <cellStyle name="Fixed 9" xfId="222"/>
    <cellStyle name="Fixed_Accident 2009-10 Sabarmati Circle" xfId="334"/>
    <cellStyle name="Good" xfId="60" builtinId="26" customBuiltin="1"/>
    <cellStyle name="Good 2" xfId="335"/>
    <cellStyle name="Good 2 2" xfId="336"/>
    <cellStyle name="Grey" xfId="61"/>
    <cellStyle name="Grey 1" xfId="337"/>
    <cellStyle name="Grey 2" xfId="62"/>
    <cellStyle name="Grey 3" xfId="63"/>
    <cellStyle name="Grey_SoP002 (2)" xfId="64"/>
    <cellStyle name="Heading 1" xfId="65" builtinId="16" customBuiltin="1"/>
    <cellStyle name="Heading 1 1" xfId="338"/>
    <cellStyle name="Heading 1 2" xfId="339"/>
    <cellStyle name="Heading 1 3" xfId="340"/>
    <cellStyle name="Heading 1 3 2" xfId="341"/>
    <cellStyle name="Heading 2" xfId="66" builtinId="17" customBuiltin="1"/>
    <cellStyle name="Heading 2 1" xfId="342"/>
    <cellStyle name="Heading 2 2" xfId="343"/>
    <cellStyle name="Heading 2 3" xfId="344"/>
    <cellStyle name="Heading 2 3 2" xfId="345"/>
    <cellStyle name="Heading 3" xfId="67" builtinId="18" customBuiltin="1"/>
    <cellStyle name="Heading 3 2" xfId="346"/>
    <cellStyle name="Heading 4" xfId="68" builtinId="19" customBuiltin="1"/>
    <cellStyle name="Heading 4 2" xfId="347"/>
    <cellStyle name="Input" xfId="69" builtinId="20" customBuiltin="1"/>
    <cellStyle name="Input [yellow]" xfId="70"/>
    <cellStyle name="Input [yellow] 1" xfId="348"/>
    <cellStyle name="Input [yellow] 2" xfId="71"/>
    <cellStyle name="Input [yellow] 3" xfId="72"/>
    <cellStyle name="Input [yellow]_SoP002 (2)" xfId="73"/>
    <cellStyle name="Input 10" xfId="349"/>
    <cellStyle name="Input 11" xfId="350"/>
    <cellStyle name="Input 12" xfId="351"/>
    <cellStyle name="Input 2" xfId="352"/>
    <cellStyle name="Input 2 2" xfId="353"/>
    <cellStyle name="Input 3" xfId="354"/>
    <cellStyle name="Input 4" xfId="355"/>
    <cellStyle name="Input 5" xfId="356"/>
    <cellStyle name="Input 6" xfId="357"/>
    <cellStyle name="Input 7" xfId="358"/>
    <cellStyle name="Input 8" xfId="359"/>
    <cellStyle name="Input 9" xfId="360"/>
    <cellStyle name="Linked Cell" xfId="74" builtinId="24" customBuiltin="1"/>
    <cellStyle name="Linked Cell 2" xfId="361"/>
    <cellStyle name="Milliers [0]_laroux" xfId="75"/>
    <cellStyle name="Milliers_laroux" xfId="76"/>
    <cellStyle name="Neutral" xfId="77" builtinId="28" customBuiltin="1"/>
    <cellStyle name="Neutral 2" xfId="362"/>
    <cellStyle name="Neutral 2 2" xfId="363"/>
    <cellStyle name="Non défini" xfId="78"/>
    <cellStyle name="Non défini 1" xfId="364"/>
    <cellStyle name="Non défini 2" xfId="365"/>
    <cellStyle name="Non défini_Accident 2009-10 Sabarmati Circle" xfId="366"/>
    <cellStyle name="Normal" xfId="0" builtinId="0"/>
    <cellStyle name="Normal - Style1" xfId="79"/>
    <cellStyle name="Normal - Style1 1" xfId="367"/>
    <cellStyle name="Normal - Style1 10" xfId="225"/>
    <cellStyle name="Normal - Style1 2" xfId="80"/>
    <cellStyle name="Normal - Style1 3" xfId="81"/>
    <cellStyle name="Normal - Style1 4" xfId="142"/>
    <cellStyle name="Normal - Style1 5" xfId="184"/>
    <cellStyle name="Normal - Style1 6" xfId="198"/>
    <cellStyle name="Normal - Style1 7" xfId="212"/>
    <cellStyle name="Normal - Style1 8" xfId="223"/>
    <cellStyle name="Normal - Style1 9" xfId="187"/>
    <cellStyle name="Normal - Style1_Accident 2009-10 Sabarmati Circle" xfId="368"/>
    <cellStyle name="Normal 10" xfId="260"/>
    <cellStyle name="Normal 10 2" xfId="256"/>
    <cellStyle name="Normal 100" xfId="369"/>
    <cellStyle name="Normal 100 2" xfId="370"/>
    <cellStyle name="Normal 103" xfId="414"/>
    <cellStyle name="Normal 11" xfId="371"/>
    <cellStyle name="Normal 11 2" xfId="253"/>
    <cellStyle name="Normal 12" xfId="372"/>
    <cellStyle name="Normal 13" xfId="373"/>
    <cellStyle name="Normal 13 2" xfId="411"/>
    <cellStyle name="Normal 14" xfId="239"/>
    <cellStyle name="Normal 15" xfId="236"/>
    <cellStyle name="Normal 16" xfId="374"/>
    <cellStyle name="Normal 17" xfId="375"/>
    <cellStyle name="Normal 18" xfId="261"/>
    <cellStyle name="Normal 19" xfId="376"/>
    <cellStyle name="Normal 2" xfId="82"/>
    <cellStyle name="Normal 2 10" xfId="237"/>
    <cellStyle name="Normal 2 2" xfId="83"/>
    <cellStyle name="Normal 2 2 10" xfId="134"/>
    <cellStyle name="Normal 2 2 11" xfId="229"/>
    <cellStyle name="Normal 2 2 12" xfId="240"/>
    <cellStyle name="Normal 2 2 13" xfId="247"/>
    <cellStyle name="Normal 2 2 2" xfId="126"/>
    <cellStyle name="Normal 2 2 2 2" xfId="143"/>
    <cellStyle name="Normal 2 2 2 3" xfId="185"/>
    <cellStyle name="Normal 2 2 2 4" xfId="151"/>
    <cellStyle name="Normal 2 2 2 5" xfId="193"/>
    <cellStyle name="Normal 2 2 3" xfId="163"/>
    <cellStyle name="Normal 2 2 4" xfId="159"/>
    <cellStyle name="Normal 2 2 5" xfId="166"/>
    <cellStyle name="Normal 2 2 6" xfId="157"/>
    <cellStyle name="Normal 2 2 7" xfId="171"/>
    <cellStyle name="Normal 2 2 8" xfId="149"/>
    <cellStyle name="Normal 2 2 9" xfId="191"/>
    <cellStyle name="Normal 2 3" xfId="84"/>
    <cellStyle name="Normal 2 3 10" xfId="219"/>
    <cellStyle name="Normal 2 3 2" xfId="130"/>
    <cellStyle name="Normal 2 3 2 2" xfId="144"/>
    <cellStyle name="Normal 2 3 2 3" xfId="186"/>
    <cellStyle name="Normal 2 3 2 4" xfId="183"/>
    <cellStyle name="Normal 2 3 2 5" xfId="202"/>
    <cellStyle name="Normal 2 3 3" xfId="164"/>
    <cellStyle name="Normal 2 3 4" xfId="158"/>
    <cellStyle name="Normal 2 3 5" xfId="167"/>
    <cellStyle name="Normal 2 3 6" xfId="156"/>
    <cellStyle name="Normal 2 3 7" xfId="172"/>
    <cellStyle name="Normal 2 3 8" xfId="162"/>
    <cellStyle name="Normal 2 3 9" xfId="204"/>
    <cellStyle name="Normal 2 4" xfId="85"/>
    <cellStyle name="Normal 2 5" xfId="86"/>
    <cellStyle name="Normal 2 5 2" xfId="255"/>
    <cellStyle name="Normal 2 6" xfId="160"/>
    <cellStyle name="Normal 2 6 2" xfId="254"/>
    <cellStyle name="Normal 2 7" xfId="165"/>
    <cellStyle name="Normal 2 8" xfId="161"/>
    <cellStyle name="Normal 2 9" xfId="170"/>
    <cellStyle name="Normal 2 9 2" xfId="238"/>
    <cellStyle name="Normal 2 9 3" xfId="249"/>
    <cellStyle name="Normal 20" xfId="377"/>
    <cellStyle name="Normal 21" xfId="378"/>
    <cellStyle name="Normal 22" xfId="379"/>
    <cellStyle name="Normal 23" xfId="380"/>
    <cellStyle name="Normal 24" xfId="258"/>
    <cellStyle name="Normal 25" xfId="381"/>
    <cellStyle name="Normal 26" xfId="382"/>
    <cellStyle name="Normal 27" xfId="383"/>
    <cellStyle name="Normal 28" xfId="384"/>
    <cellStyle name="Normal 29" xfId="385"/>
    <cellStyle name="Normal 3" xfId="87"/>
    <cellStyle name="Normal 3 2" xfId="88"/>
    <cellStyle name="Normal 3 3" xfId="89"/>
    <cellStyle name="Normal 3 4" xfId="259"/>
    <cellStyle name="Normal 3_SoP002 (2)" xfId="90"/>
    <cellStyle name="Normal 30" xfId="386"/>
    <cellStyle name="Normal 31" xfId="412"/>
    <cellStyle name="Normal 31 2" xfId="413"/>
    <cellStyle name="Normal 32" xfId="416"/>
    <cellStyle name="Normal 34" xfId="387"/>
    <cellStyle name="Normal 4" xfId="91"/>
    <cellStyle name="Normal 4 2" xfId="388"/>
    <cellStyle name="Normal 47" xfId="415"/>
    <cellStyle name="Normal 5" xfId="92"/>
    <cellStyle name="Normal 5 2" xfId="93"/>
    <cellStyle name="Normal 5 3" xfId="94"/>
    <cellStyle name="Normal 5_SoP002 (2)" xfId="95"/>
    <cellStyle name="Normal 6" xfId="96"/>
    <cellStyle name="Normal 6 10" xfId="209"/>
    <cellStyle name="Normal 6 2" xfId="129"/>
    <cellStyle name="Normal 6 2 2" xfId="145"/>
    <cellStyle name="Normal 6 2 3" xfId="188"/>
    <cellStyle name="Normal 6 2 4" xfId="182"/>
    <cellStyle name="Normal 6 2 5" xfId="197"/>
    <cellStyle name="Normal 6 3" xfId="168"/>
    <cellStyle name="Normal 6 4" xfId="155"/>
    <cellStyle name="Normal 6 5" xfId="173"/>
    <cellStyle name="Normal 6 6" xfId="153"/>
    <cellStyle name="Normal 6 7" xfId="175"/>
    <cellStyle name="Normal 6 8" xfId="127"/>
    <cellStyle name="Normal 6 9" xfId="195"/>
    <cellStyle name="Normal 7" xfId="97"/>
    <cellStyle name="Normal 7 2" xfId="146"/>
    <cellStyle name="Normal 7 3" xfId="169"/>
    <cellStyle name="Normal 7 4" xfId="154"/>
    <cellStyle name="Normal 7 5" xfId="174"/>
    <cellStyle name="Normal 7 6" xfId="152"/>
    <cellStyle name="Normal 7 7" xfId="176"/>
    <cellStyle name="Normal 8" xfId="98"/>
    <cellStyle name="Normal 8 2" xfId="147"/>
    <cellStyle name="Normal 8 3" xfId="189"/>
    <cellStyle name="Normal 8 4" xfId="131"/>
    <cellStyle name="Normal 8 5" xfId="205"/>
    <cellStyle name="Normal 8 6" xfId="227"/>
    <cellStyle name="Normal 8 7" xfId="243"/>
    <cellStyle name="Normal 8 8" xfId="250"/>
    <cellStyle name="Normal 9" xfId="257"/>
    <cellStyle name="Normal 9 2" xfId="389"/>
    <cellStyle name="Normal 94" xfId="390"/>
    <cellStyle name="Normal 94 2" xfId="391"/>
    <cellStyle name="Normal 96" xfId="392"/>
    <cellStyle name="Normal 96 2" xfId="393"/>
    <cellStyle name="Normal_Accident  Format HOD 2" xfId="417"/>
    <cellStyle name="Normal_Reported SOPGERCHMTCOQTR4 2011-12" xfId="99"/>
    <cellStyle name="Normal_UGVCL-3" xfId="100"/>
    <cellStyle name="Note" xfId="101" builtinId="10" customBuiltin="1"/>
    <cellStyle name="Note 2" xfId="394"/>
    <cellStyle name="Note 2 2" xfId="395"/>
    <cellStyle name="Output" xfId="102" builtinId="21" customBuiltin="1"/>
    <cellStyle name="Output 2" xfId="396"/>
    <cellStyle name="Output 2 2" xfId="397"/>
    <cellStyle name="Percent [2]" xfId="103"/>
    <cellStyle name="Percent [2] 1" xfId="398"/>
    <cellStyle name="Percent [2] 10" xfId="251"/>
    <cellStyle name="Percent [2] 2" xfId="104"/>
    <cellStyle name="Percent [2] 3" xfId="105"/>
    <cellStyle name="Percent [2] 4" xfId="148"/>
    <cellStyle name="Percent [2] 5" xfId="190"/>
    <cellStyle name="Percent [2] 6" xfId="133"/>
    <cellStyle name="Percent [2] 7" xfId="128"/>
    <cellStyle name="Percent [2] 8" xfId="217"/>
    <cellStyle name="Percent [2] 9" xfId="244"/>
    <cellStyle name="Percent [2]_Accident 2009-10 Sabarmati Circle" xfId="399"/>
    <cellStyle name="Red" xfId="106"/>
    <cellStyle name="Red 1" xfId="400"/>
    <cellStyle name="Red 2" xfId="401"/>
    <cellStyle name="Red_Accident 2009-10 Sabarmati Circle" xfId="402"/>
    <cellStyle name="Style 1" xfId="107"/>
    <cellStyle name="Style 1 10" xfId="252"/>
    <cellStyle name="Style 1 2" xfId="108"/>
    <cellStyle name="Style 1 3" xfId="109"/>
    <cellStyle name="Style 1 4" xfId="150"/>
    <cellStyle name="Style 1 5" xfId="192"/>
    <cellStyle name="Style 1 6" xfId="140"/>
    <cellStyle name="Style 1 7" xfId="206"/>
    <cellStyle name="Style 1 8" xfId="211"/>
    <cellStyle name="Style 1 9" xfId="245"/>
    <cellStyle name="Title" xfId="110" builtinId="15" customBuiltin="1"/>
    <cellStyle name="Title 2" xfId="403"/>
    <cellStyle name="Total" xfId="111" builtinId="25" customBuiltin="1"/>
    <cellStyle name="Total 1" xfId="404"/>
    <cellStyle name="Total 2" xfId="405"/>
    <cellStyle name="Total 3" xfId="406"/>
    <cellStyle name="Total 4" xfId="407"/>
    <cellStyle name="Total 4 2" xfId="408"/>
    <cellStyle name="Total 5" xfId="409"/>
    <cellStyle name="Währung [0]_RESULTS" xfId="112"/>
    <cellStyle name="Währung_RESULTS" xfId="113"/>
    <cellStyle name="Warning Text" xfId="114" builtinId="11" customBuiltin="1"/>
    <cellStyle name="Warning Text 2" xfId="410"/>
    <cellStyle name="똿뗦먛귟 [0.00]_PRODUCT DETAIL Q1" xfId="115"/>
    <cellStyle name="똿뗦먛귟_PRODUCT DETAIL Q1" xfId="116"/>
    <cellStyle name="믅됞 [0.00]_PRODUCT DETAIL Q1" xfId="117"/>
    <cellStyle name="믅됞_PRODUCT DETAIL Q1" xfId="118"/>
    <cellStyle name="백분율_HOBONG" xfId="119"/>
    <cellStyle name="뷭?_BOOKSHIP" xfId="120"/>
    <cellStyle name="콤마 [0]_1202" xfId="121"/>
    <cellStyle name="콤마_1202" xfId="122"/>
    <cellStyle name="통화 [0]_1202" xfId="123"/>
    <cellStyle name="통화_1202" xfId="124"/>
    <cellStyle name="표준_(정보부문)월별인원계획" xfId="12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comp1\RRS\WINDOWS\Desktop\REMIS1\RE_Dec_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ech1\C\MIS\April-05\MPZPJAN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c\GANESHA\GANESHA1\MIS2\GEB_Anand\SHP_TD_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mp1\C\GEB_Anand\SHP_TD_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ech1\C\MIS\April-05\Mpzp1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c\GANESHA\GANESHA1\MIS2\GEB_Anand\ST\st\s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omp1\C\GEB_Anand\ST\st\s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LPPOCT"/>
      <sheetName val="CPR000(1)"/>
      <sheetName val="CPR0001 (2)"/>
      <sheetName val="CPR0001 (3)"/>
      <sheetName val="CPR0001(4)"/>
      <sheetName val="cpr0001(5)"/>
      <sheetName val="cpr0001(6)"/>
      <sheetName val="CPR0001(7)"/>
      <sheetName val="Scarcity"/>
      <sheetName val="S_NOPQR"/>
      <sheetName val="S_Tatkal"/>
      <sheetName val="Current"/>
      <sheetName val="Mat_utilisation_F"/>
      <sheetName val="Mat_utilisation"/>
      <sheetName val="Mat_Requirement"/>
      <sheetName val="Workinvolved pp"/>
      <sheetName val="Workinvolved WC"/>
      <sheetName val="Work involved WCdec"/>
      <sheetName val="DT PP DATA"/>
      <sheetName val="CED I (2)"/>
      <sheetName val="TLPROF1"/>
      <sheetName val="TLPP"/>
      <sheetName val="TLDLY"/>
      <sheetName val="TATE0001"/>
      <sheetName val="SPAE0001"/>
      <sheetName val="SCP0001"/>
      <sheetName val="SCP9900 (2)"/>
      <sheetName val="RSO0001"/>
      <sheetName val="REC0001"/>
      <sheetName val="OTHE0001"/>
      <sheetName val="MPR-SCHE"/>
      <sheetName val="A"/>
      <sheetName val="DPPR"/>
      <sheetName val="N-OFNOPQR"/>
      <sheetName val="DPPN"/>
      <sheetName val="DPPO"/>
      <sheetName val="DPPP"/>
      <sheetName val="DPPQ"/>
      <sheetName val="R_blank"/>
      <sheetName val="DPP9900"/>
      <sheetName val="PPExp0001"/>
      <sheetName val="Petapara0001"/>
      <sheetName val="DARK0001"/>
      <sheetName val="Jivandhara"/>
      <sheetName val="DABC0001"/>
      <sheetName val="CPR0300"/>
      <sheetName val="ACHATE01"/>
      <sheetName val="SCP0001NOV SRT"/>
      <sheetName val="Work involved WC"/>
      <sheetName val="mpmla wise pp0001"/>
      <sheetName val="zpF0001"/>
      <sheetName val="mpmla wise pp01_02"/>
      <sheetName val="shp_T_D_drive"/>
      <sheetName val="Sheet3"/>
      <sheetName val="Sheet1"/>
      <sheetName val="2.7.2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992000"/>
      <sheetName val="mpwc0001"/>
      <sheetName val="mpwc9900"/>
      <sheetName val="yw mpmlaws sumary"/>
      <sheetName val="mpmla wise pp0001"/>
      <sheetName val="ZP0001"/>
      <sheetName val="ZPM"/>
      <sheetName val="zpmar00"/>
      <sheetName val="zpF0001"/>
      <sheetName val="ZPA01"/>
      <sheetName val="ZP URBAN IV_V"/>
      <sheetName val="ZP PROF II"/>
      <sheetName val="ZP PROF III "/>
      <sheetName val="ggy-mpmla"/>
      <sheetName val="Sorted_mpmla wise pp0001"/>
      <sheetName val="mpmla DIST wise pp0001"/>
      <sheetName val="mpmla wise pp0001 (2)"/>
      <sheetName val="shp_T&amp;D_drive"/>
    </sheetNames>
    <sheetDataSet>
      <sheetData sheetId="0" refreshError="1"/>
      <sheetData sheetId="1" refreshError="1"/>
      <sheetData sheetId="2" refreshError="1"/>
      <sheetData sheetId="3" refreshError="1"/>
      <sheetData sheetId="4" refreshError="1">
        <row r="166">
          <cell r="A166">
            <v>2</v>
          </cell>
          <cell r="B166" t="str">
            <v>Shri Subhashbhai Shelat MLA</v>
          </cell>
          <cell r="C166" t="str">
            <v>Shilli ,Devram pura</v>
          </cell>
        </row>
        <row r="168">
          <cell r="A168">
            <v>1</v>
          </cell>
          <cell r="B168" t="str">
            <v>Shri Sundersinh Chauhan MLA</v>
          </cell>
          <cell r="C168" t="str">
            <v>Devkivansol Jibhaipura</v>
          </cell>
        </row>
        <row r="169">
          <cell r="A169">
            <v>2</v>
          </cell>
          <cell r="B169" t="str">
            <v>Shri Sundersinh Chauhan MLA</v>
          </cell>
          <cell r="C169" t="str">
            <v>Bhikhapura</v>
          </cell>
        </row>
        <row r="170">
          <cell r="A170">
            <v>3</v>
          </cell>
          <cell r="B170" t="str">
            <v>Shri Sundersinh Chauhan MLA</v>
          </cell>
          <cell r="C170" t="str">
            <v>Chapra Indiraawas</v>
          </cell>
        </row>
        <row r="172">
          <cell r="B172" t="str">
            <v xml:space="preserve"> TOTAL 1999-2000</v>
          </cell>
        </row>
      </sheetData>
      <sheetData sheetId="5" refreshError="1"/>
      <sheetData sheetId="6" refreshError="1"/>
      <sheetData sheetId="7" refreshError="1"/>
      <sheetData sheetId="8" refreshError="1">
        <row r="40">
          <cell r="A40" t="str">
            <v>1</v>
          </cell>
          <cell r="B40" t="str">
            <v>Kheda</v>
          </cell>
          <cell r="C40" t="str">
            <v>M'bad</v>
          </cell>
          <cell r="D40" t="str">
            <v>K'vanj</v>
          </cell>
          <cell r="E40" t="str">
            <v>Aboch(M)</v>
          </cell>
          <cell r="F40">
            <v>0</v>
          </cell>
          <cell r="G40">
            <v>18</v>
          </cell>
          <cell r="H40">
            <v>0</v>
          </cell>
          <cell r="I40">
            <v>0</v>
          </cell>
          <cell r="L40">
            <v>0</v>
          </cell>
          <cell r="M40">
            <v>18</v>
          </cell>
          <cell r="N40">
            <v>18</v>
          </cell>
          <cell r="O40" t="str">
            <v>B</v>
          </cell>
          <cell r="P40">
            <v>0</v>
          </cell>
          <cell r="Q40">
            <v>0</v>
          </cell>
          <cell r="T40">
            <v>0</v>
          </cell>
          <cell r="U40">
            <v>0</v>
          </cell>
          <cell r="X40">
            <v>0.78</v>
          </cell>
          <cell r="Z40">
            <v>82516.200000000012</v>
          </cell>
          <cell r="AA40">
            <v>0</v>
          </cell>
          <cell r="AC40">
            <v>0</v>
          </cell>
          <cell r="AD40">
            <v>4584.2333333333336</v>
          </cell>
        </row>
        <row r="41">
          <cell r="A41" t="str">
            <v>2</v>
          </cell>
          <cell r="B41" t="str">
            <v>Kheda</v>
          </cell>
          <cell r="C41" t="str">
            <v>M'bad</v>
          </cell>
          <cell r="D41" t="str">
            <v>K'vanj</v>
          </cell>
          <cell r="E41" t="str">
            <v>Alwa(BASV)</v>
          </cell>
          <cell r="F41">
            <v>0</v>
          </cell>
          <cell r="G41">
            <v>81</v>
          </cell>
          <cell r="H41">
            <v>0</v>
          </cell>
          <cell r="I41">
            <v>0</v>
          </cell>
          <cell r="L41">
            <v>0</v>
          </cell>
          <cell r="M41">
            <v>81</v>
          </cell>
          <cell r="N41">
            <v>81</v>
          </cell>
          <cell r="O41" t="str">
            <v>B</v>
          </cell>
          <cell r="P41">
            <v>0</v>
          </cell>
          <cell r="Q41">
            <v>0</v>
          </cell>
          <cell r="T41">
            <v>0</v>
          </cell>
          <cell r="U41">
            <v>0</v>
          </cell>
          <cell r="X41">
            <v>3.51</v>
          </cell>
          <cell r="Z41">
            <v>371322.9</v>
          </cell>
          <cell r="AA41">
            <v>0</v>
          </cell>
          <cell r="AC41">
            <v>0</v>
          </cell>
          <cell r="AD41">
            <v>4584.2333333333336</v>
          </cell>
        </row>
        <row r="42">
          <cell r="A42" t="str">
            <v>3</v>
          </cell>
          <cell r="B42" t="str">
            <v>Kheda</v>
          </cell>
          <cell r="C42" t="str">
            <v>M'bad</v>
          </cell>
          <cell r="D42" t="str">
            <v>K'vanj</v>
          </cell>
          <cell r="E42" t="str">
            <v>Ambvel</v>
          </cell>
          <cell r="F42">
            <v>0</v>
          </cell>
          <cell r="G42">
            <v>27</v>
          </cell>
          <cell r="H42">
            <v>0</v>
          </cell>
          <cell r="I42">
            <v>0</v>
          </cell>
          <cell r="L42">
            <v>0</v>
          </cell>
          <cell r="M42">
            <v>27</v>
          </cell>
          <cell r="N42">
            <v>27</v>
          </cell>
          <cell r="O42" t="str">
            <v>B</v>
          </cell>
          <cell r="P42">
            <v>0</v>
          </cell>
          <cell r="Q42">
            <v>0</v>
          </cell>
          <cell r="T42">
            <v>0</v>
          </cell>
          <cell r="U42">
            <v>0</v>
          </cell>
          <cell r="X42">
            <v>0.68</v>
          </cell>
          <cell r="Z42">
            <v>87372.200000000012</v>
          </cell>
          <cell r="AA42">
            <v>0</v>
          </cell>
          <cell r="AC42">
            <v>0</v>
          </cell>
          <cell r="AD42">
            <v>3236.0074074074078</v>
          </cell>
        </row>
        <row r="43">
          <cell r="A43" t="str">
            <v>4</v>
          </cell>
          <cell r="B43" t="str">
            <v>Kheda</v>
          </cell>
          <cell r="C43" t="str">
            <v>M'bad</v>
          </cell>
          <cell r="D43" t="str">
            <v>K'vanj</v>
          </cell>
          <cell r="E43" t="str">
            <v>Atroli</v>
          </cell>
          <cell r="F43">
            <v>2</v>
          </cell>
          <cell r="G43" t="str">
            <v/>
          </cell>
          <cell r="H43">
            <v>0</v>
          </cell>
          <cell r="I43">
            <v>0</v>
          </cell>
          <cell r="L43">
            <v>2</v>
          </cell>
          <cell r="M43">
            <v>0</v>
          </cell>
          <cell r="N43">
            <v>2</v>
          </cell>
          <cell r="O43" t="str">
            <v>A</v>
          </cell>
          <cell r="P43">
            <v>0</v>
          </cell>
          <cell r="Q43">
            <v>0</v>
          </cell>
          <cell r="T43">
            <v>0</v>
          </cell>
          <cell r="U43">
            <v>0</v>
          </cell>
          <cell r="Z43">
            <v>2730</v>
          </cell>
          <cell r="AA43">
            <v>0</v>
          </cell>
          <cell r="AB43" t="str">
            <v/>
          </cell>
          <cell r="AC43">
            <v>0</v>
          </cell>
          <cell r="AD43">
            <v>1365</v>
          </cell>
          <cell r="AE43" t="str">
            <v/>
          </cell>
        </row>
        <row r="44">
          <cell r="A44" t="str">
            <v>5</v>
          </cell>
          <cell r="B44" t="str">
            <v>Kheda</v>
          </cell>
          <cell r="C44" t="str">
            <v>M'bad</v>
          </cell>
          <cell r="D44" t="str">
            <v>K'vanj</v>
          </cell>
          <cell r="E44" t="str">
            <v>Atroli</v>
          </cell>
          <cell r="F44">
            <v>0</v>
          </cell>
          <cell r="G44">
            <v>109</v>
          </cell>
          <cell r="H44">
            <v>0</v>
          </cell>
          <cell r="I44">
            <v>0</v>
          </cell>
          <cell r="L44">
            <v>0</v>
          </cell>
          <cell r="M44">
            <v>109</v>
          </cell>
          <cell r="N44">
            <v>109</v>
          </cell>
          <cell r="O44" t="str">
            <v>B</v>
          </cell>
          <cell r="P44">
            <v>0</v>
          </cell>
          <cell r="Q44">
            <v>0</v>
          </cell>
          <cell r="T44">
            <v>0</v>
          </cell>
          <cell r="U44">
            <v>0</v>
          </cell>
          <cell r="X44">
            <v>2.3149999999999999</v>
          </cell>
          <cell r="Z44">
            <v>320766.34999999998</v>
          </cell>
          <cell r="AA44">
            <v>0</v>
          </cell>
          <cell r="AC44">
            <v>0</v>
          </cell>
          <cell r="AD44">
            <v>2942.8105504587152</v>
          </cell>
        </row>
        <row r="45">
          <cell r="A45" t="str">
            <v>6</v>
          </cell>
          <cell r="B45" t="str">
            <v>Kheda</v>
          </cell>
          <cell r="C45" t="str">
            <v>M'bad</v>
          </cell>
          <cell r="D45" t="str">
            <v>K'vanj</v>
          </cell>
          <cell r="E45" t="str">
            <v>Bhagatna Mu.</v>
          </cell>
          <cell r="F45">
            <v>0</v>
          </cell>
          <cell r="G45">
            <v>10</v>
          </cell>
          <cell r="H45">
            <v>0</v>
          </cell>
          <cell r="I45">
            <v>0</v>
          </cell>
          <cell r="L45">
            <v>0</v>
          </cell>
          <cell r="M45">
            <v>10</v>
          </cell>
          <cell r="N45">
            <v>10</v>
          </cell>
          <cell r="O45" t="str">
            <v>B</v>
          </cell>
          <cell r="P45">
            <v>0</v>
          </cell>
          <cell r="Q45">
            <v>0</v>
          </cell>
          <cell r="T45">
            <v>0</v>
          </cell>
          <cell r="U45">
            <v>0</v>
          </cell>
          <cell r="X45">
            <v>0.115</v>
          </cell>
          <cell r="Z45">
            <v>22193.35</v>
          </cell>
          <cell r="AA45">
            <v>0</v>
          </cell>
          <cell r="AC45">
            <v>0</v>
          </cell>
          <cell r="AD45">
            <v>2219.335</v>
          </cell>
        </row>
        <row r="46">
          <cell r="A46" t="str">
            <v>7</v>
          </cell>
          <cell r="B46" t="str">
            <v>Kheda</v>
          </cell>
          <cell r="C46" t="str">
            <v>M'bad</v>
          </cell>
          <cell r="D46" t="str">
            <v>K'vanj</v>
          </cell>
          <cell r="E46" t="str">
            <v>Bhungaliya(TKPF)</v>
          </cell>
          <cell r="F46">
            <v>0</v>
          </cell>
          <cell r="G46">
            <v>79</v>
          </cell>
          <cell r="H46">
            <v>0</v>
          </cell>
          <cell r="I46">
            <v>0</v>
          </cell>
          <cell r="L46">
            <v>0</v>
          </cell>
          <cell r="M46">
            <v>79</v>
          </cell>
          <cell r="N46">
            <v>79</v>
          </cell>
          <cell r="O46" t="str">
            <v>B</v>
          </cell>
          <cell r="P46">
            <v>0</v>
          </cell>
          <cell r="Q46">
            <v>75</v>
          </cell>
          <cell r="T46">
            <v>0</v>
          </cell>
          <cell r="U46">
            <v>75</v>
          </cell>
          <cell r="X46">
            <v>2.6150000000000002</v>
          </cell>
          <cell r="Z46">
            <v>302103.34999999998</v>
          </cell>
          <cell r="AA46">
            <v>302103.34999999998</v>
          </cell>
          <cell r="AC46">
            <v>302103.34999999998</v>
          </cell>
          <cell r="AD46">
            <v>3824.0930379746833</v>
          </cell>
        </row>
        <row r="47">
          <cell r="A47" t="str">
            <v>8</v>
          </cell>
          <cell r="B47" t="str">
            <v>Kheda</v>
          </cell>
          <cell r="C47" t="str">
            <v>M'bad</v>
          </cell>
          <cell r="D47" t="str">
            <v>K'vanj</v>
          </cell>
          <cell r="E47" t="str">
            <v>Bhutiya(LGK)</v>
          </cell>
          <cell r="F47">
            <v>0</v>
          </cell>
          <cell r="G47">
            <v>35</v>
          </cell>
          <cell r="H47">
            <v>0</v>
          </cell>
          <cell r="I47">
            <v>0</v>
          </cell>
          <cell r="L47">
            <v>0</v>
          </cell>
          <cell r="M47">
            <v>35</v>
          </cell>
          <cell r="N47">
            <v>35</v>
          </cell>
          <cell r="O47" t="str">
            <v>B</v>
          </cell>
          <cell r="P47">
            <v>0</v>
          </cell>
          <cell r="Q47">
            <v>0</v>
          </cell>
          <cell r="T47">
            <v>0</v>
          </cell>
          <cell r="U47">
            <v>0</v>
          </cell>
          <cell r="X47">
            <v>0.98</v>
          </cell>
          <cell r="Z47">
            <v>120579.2</v>
          </cell>
          <cell r="AA47">
            <v>0</v>
          </cell>
          <cell r="AC47">
            <v>0</v>
          </cell>
          <cell r="AD47">
            <v>3445.12</v>
          </cell>
        </row>
        <row r="48">
          <cell r="A48" t="str">
            <v>9</v>
          </cell>
          <cell r="B48" t="str">
            <v>Kheda</v>
          </cell>
          <cell r="C48" t="str">
            <v>M'bad</v>
          </cell>
          <cell r="D48" t="str">
            <v>K'vanj</v>
          </cell>
          <cell r="E48" t="str">
            <v>Chaptiya</v>
          </cell>
          <cell r="F48">
            <v>0</v>
          </cell>
          <cell r="G48">
            <v>18</v>
          </cell>
          <cell r="H48">
            <v>0</v>
          </cell>
          <cell r="I48">
            <v>0</v>
          </cell>
          <cell r="L48">
            <v>0</v>
          </cell>
          <cell r="M48">
            <v>18</v>
          </cell>
          <cell r="N48">
            <v>18</v>
          </cell>
          <cell r="O48" t="str">
            <v>B</v>
          </cell>
          <cell r="P48">
            <v>0</v>
          </cell>
          <cell r="Q48">
            <v>0</v>
          </cell>
          <cell r="T48">
            <v>0</v>
          </cell>
          <cell r="U48">
            <v>0</v>
          </cell>
          <cell r="X48">
            <v>0.55500000000000005</v>
          </cell>
          <cell r="Z48">
            <v>65800.950000000012</v>
          </cell>
          <cell r="AA48">
            <v>0</v>
          </cell>
          <cell r="AC48">
            <v>0</v>
          </cell>
          <cell r="AD48">
            <v>3655.608333333334</v>
          </cell>
        </row>
        <row r="49">
          <cell r="A49" t="str">
            <v>10</v>
          </cell>
          <cell r="B49" t="str">
            <v>Kheda</v>
          </cell>
          <cell r="C49" t="str">
            <v>M'bad</v>
          </cell>
          <cell r="D49" t="str">
            <v>K'vanj</v>
          </cell>
          <cell r="E49" t="str">
            <v>Chelavat</v>
          </cell>
          <cell r="F49">
            <v>0</v>
          </cell>
          <cell r="G49">
            <v>42</v>
          </cell>
          <cell r="H49">
            <v>0</v>
          </cell>
          <cell r="I49">
            <v>0</v>
          </cell>
          <cell r="L49">
            <v>0</v>
          </cell>
          <cell r="M49">
            <v>42</v>
          </cell>
          <cell r="N49">
            <v>42</v>
          </cell>
          <cell r="O49" t="str">
            <v>B</v>
          </cell>
          <cell r="P49">
            <v>0</v>
          </cell>
          <cell r="Q49">
            <v>0</v>
          </cell>
          <cell r="T49">
            <v>0</v>
          </cell>
          <cell r="U49">
            <v>0</v>
          </cell>
          <cell r="X49">
            <v>1.64</v>
          </cell>
          <cell r="Z49">
            <v>179165.59999999998</v>
          </cell>
          <cell r="AA49">
            <v>0</v>
          </cell>
          <cell r="AC49">
            <v>0</v>
          </cell>
          <cell r="AD49">
            <v>4265.8476190476185</v>
          </cell>
        </row>
        <row r="50">
          <cell r="A50" t="str">
            <v>11</v>
          </cell>
          <cell r="B50" t="str">
            <v>Kheda</v>
          </cell>
          <cell r="C50" t="str">
            <v>M'bad</v>
          </cell>
          <cell r="D50" t="str">
            <v>K'vanj</v>
          </cell>
          <cell r="E50" t="str">
            <v>Chiklod</v>
          </cell>
          <cell r="F50">
            <v>0</v>
          </cell>
          <cell r="G50">
            <v>86</v>
          </cell>
          <cell r="H50">
            <v>0</v>
          </cell>
          <cell r="I50">
            <v>0</v>
          </cell>
          <cell r="L50">
            <v>0</v>
          </cell>
          <cell r="M50">
            <v>86</v>
          </cell>
          <cell r="N50">
            <v>86</v>
          </cell>
          <cell r="O50" t="str">
            <v>B</v>
          </cell>
          <cell r="P50">
            <v>0</v>
          </cell>
          <cell r="Q50">
            <v>85</v>
          </cell>
          <cell r="S50" t="str">
            <v/>
          </cell>
          <cell r="T50">
            <v>0</v>
          </cell>
          <cell r="U50">
            <v>85</v>
          </cell>
          <cell r="X50">
            <v>1.7929999999999999</v>
          </cell>
          <cell r="Z50">
            <v>250591.97</v>
          </cell>
          <cell r="AA50">
            <v>249226.97</v>
          </cell>
          <cell r="AC50">
            <v>249226.97</v>
          </cell>
          <cell r="AD50">
            <v>2913.8601162790696</v>
          </cell>
        </row>
        <row r="51">
          <cell r="A51" t="str">
            <v>12</v>
          </cell>
          <cell r="B51" t="str">
            <v>Kheda</v>
          </cell>
          <cell r="C51" t="str">
            <v>M'bad</v>
          </cell>
          <cell r="D51" t="str">
            <v>K'vanj</v>
          </cell>
          <cell r="E51" t="str">
            <v>Dahiyap</v>
          </cell>
          <cell r="F51">
            <v>0</v>
          </cell>
          <cell r="G51">
            <v>3</v>
          </cell>
          <cell r="H51">
            <v>0</v>
          </cell>
          <cell r="I51">
            <v>0</v>
          </cell>
          <cell r="L51">
            <v>0</v>
          </cell>
          <cell r="M51">
            <v>3</v>
          </cell>
          <cell r="N51">
            <v>3</v>
          </cell>
          <cell r="O51" t="str">
            <v>B</v>
          </cell>
          <cell r="P51">
            <v>0</v>
          </cell>
          <cell r="Q51">
            <v>0</v>
          </cell>
          <cell r="T51">
            <v>0</v>
          </cell>
          <cell r="U51">
            <v>0</v>
          </cell>
          <cell r="X51">
            <v>0.09</v>
          </cell>
          <cell r="Z51">
            <v>10781.099999999999</v>
          </cell>
          <cell r="AA51">
            <v>0</v>
          </cell>
          <cell r="AC51">
            <v>0</v>
          </cell>
          <cell r="AD51">
            <v>3593.6999999999994</v>
          </cell>
        </row>
        <row r="52">
          <cell r="A52" t="str">
            <v>13</v>
          </cell>
          <cell r="B52" t="str">
            <v>Kheda</v>
          </cell>
          <cell r="C52" t="str">
            <v>M'bad</v>
          </cell>
          <cell r="D52" t="str">
            <v>K'vanj</v>
          </cell>
          <cell r="E52" t="str">
            <v>Danga ni muvadi</v>
          </cell>
          <cell r="F52">
            <v>0</v>
          </cell>
          <cell r="G52">
            <v>8</v>
          </cell>
          <cell r="H52">
            <v>0</v>
          </cell>
          <cell r="I52">
            <v>0</v>
          </cell>
          <cell r="L52">
            <v>0</v>
          </cell>
          <cell r="M52">
            <v>8</v>
          </cell>
          <cell r="N52">
            <v>8</v>
          </cell>
          <cell r="O52" t="str">
            <v>B</v>
          </cell>
          <cell r="P52">
            <v>0</v>
          </cell>
          <cell r="Q52">
            <v>0</v>
          </cell>
          <cell r="S52">
            <v>8</v>
          </cell>
          <cell r="T52">
            <v>0</v>
          </cell>
          <cell r="U52">
            <v>8</v>
          </cell>
          <cell r="X52">
            <v>0.28999999999999998</v>
          </cell>
          <cell r="Z52">
            <v>32464.1</v>
          </cell>
          <cell r="AA52">
            <v>0</v>
          </cell>
          <cell r="AB52">
            <v>32464.1</v>
          </cell>
          <cell r="AC52">
            <v>32464.1</v>
          </cell>
          <cell r="AD52">
            <v>4058.0124999999998</v>
          </cell>
        </row>
        <row r="53">
          <cell r="A53" t="str">
            <v>14</v>
          </cell>
          <cell r="B53" t="str">
            <v>Kheda</v>
          </cell>
          <cell r="C53" t="str">
            <v>M'bad</v>
          </cell>
          <cell r="D53" t="str">
            <v>K'vanj</v>
          </cell>
          <cell r="E53" t="str">
            <v>Duthathal(MNA)</v>
          </cell>
          <cell r="F53">
            <v>0</v>
          </cell>
          <cell r="G53">
            <v>46</v>
          </cell>
          <cell r="H53">
            <v>0</v>
          </cell>
          <cell r="I53">
            <v>0</v>
          </cell>
          <cell r="L53">
            <v>0</v>
          </cell>
          <cell r="M53">
            <v>46</v>
          </cell>
          <cell r="N53">
            <v>46</v>
          </cell>
          <cell r="O53" t="str">
            <v>B</v>
          </cell>
          <cell r="P53">
            <v>0</v>
          </cell>
          <cell r="Q53">
            <v>0</v>
          </cell>
          <cell r="T53">
            <v>0</v>
          </cell>
          <cell r="U53">
            <v>0</v>
          </cell>
          <cell r="X53">
            <v>1.69</v>
          </cell>
          <cell r="Z53">
            <v>188340.09999999998</v>
          </cell>
          <cell r="AA53">
            <v>0</v>
          </cell>
          <cell r="AC53">
            <v>0</v>
          </cell>
          <cell r="AD53">
            <v>4094.3499999999995</v>
          </cell>
        </row>
        <row r="54">
          <cell r="A54" t="str">
            <v>15</v>
          </cell>
          <cell r="B54" t="str">
            <v>Kheda</v>
          </cell>
          <cell r="C54" t="str">
            <v>M'bad</v>
          </cell>
          <cell r="D54" t="str">
            <v>K'vanj</v>
          </cell>
          <cell r="E54" t="str">
            <v>Ghauva(MPLG)</v>
          </cell>
          <cell r="F54">
            <v>0</v>
          </cell>
          <cell r="G54">
            <v>6</v>
          </cell>
          <cell r="H54">
            <v>0</v>
          </cell>
          <cell r="I54">
            <v>0</v>
          </cell>
          <cell r="L54">
            <v>0</v>
          </cell>
          <cell r="M54">
            <v>6</v>
          </cell>
          <cell r="N54">
            <v>6</v>
          </cell>
          <cell r="O54" t="str">
            <v>B</v>
          </cell>
          <cell r="P54">
            <v>0</v>
          </cell>
          <cell r="Q54">
            <v>6</v>
          </cell>
          <cell r="T54">
            <v>0</v>
          </cell>
          <cell r="U54">
            <v>6</v>
          </cell>
          <cell r="X54">
            <v>0.215</v>
          </cell>
          <cell r="Z54">
            <v>24162.35</v>
          </cell>
          <cell r="AA54">
            <v>24162.35</v>
          </cell>
          <cell r="AC54">
            <v>24162.35</v>
          </cell>
          <cell r="AD54">
            <v>4027.0583333333329</v>
          </cell>
        </row>
        <row r="55">
          <cell r="A55" t="str">
            <v>16</v>
          </cell>
          <cell r="B55" t="str">
            <v>Kheda</v>
          </cell>
          <cell r="C55" t="str">
            <v>M'bad</v>
          </cell>
          <cell r="D55" t="str">
            <v>K'vanj</v>
          </cell>
          <cell r="E55" t="str">
            <v>Kalaji</v>
          </cell>
          <cell r="F55">
            <v>0</v>
          </cell>
          <cell r="G55">
            <v>4</v>
          </cell>
          <cell r="H55">
            <v>0</v>
          </cell>
          <cell r="I55">
            <v>0</v>
          </cell>
          <cell r="L55">
            <v>0</v>
          </cell>
          <cell r="M55">
            <v>4</v>
          </cell>
          <cell r="N55">
            <v>4</v>
          </cell>
          <cell r="O55" t="str">
            <v>B</v>
          </cell>
          <cell r="P55">
            <v>0</v>
          </cell>
          <cell r="Q55">
            <v>0</v>
          </cell>
          <cell r="T55">
            <v>0</v>
          </cell>
          <cell r="U55">
            <v>0</v>
          </cell>
          <cell r="X55">
            <v>0.13</v>
          </cell>
          <cell r="Z55">
            <v>15117.7</v>
          </cell>
          <cell r="AA55">
            <v>0</v>
          </cell>
          <cell r="AC55">
            <v>0</v>
          </cell>
          <cell r="AD55">
            <v>3779.4250000000002</v>
          </cell>
        </row>
        <row r="56">
          <cell r="A56" t="str">
            <v>17</v>
          </cell>
          <cell r="B56" t="str">
            <v>Kheda</v>
          </cell>
          <cell r="C56" t="str">
            <v>M'bad</v>
          </cell>
          <cell r="D56" t="str">
            <v>K'vanj</v>
          </cell>
          <cell r="E56" t="str">
            <v>Khanpur(Vadadhara)</v>
          </cell>
          <cell r="F56">
            <v>11</v>
          </cell>
          <cell r="G56" t="str">
            <v/>
          </cell>
          <cell r="H56">
            <v>0</v>
          </cell>
          <cell r="I56">
            <v>0</v>
          </cell>
          <cell r="L56">
            <v>11</v>
          </cell>
          <cell r="M56">
            <v>0</v>
          </cell>
          <cell r="N56">
            <v>11</v>
          </cell>
          <cell r="O56" t="str">
            <v>A</v>
          </cell>
          <cell r="P56">
            <v>0</v>
          </cell>
          <cell r="Q56">
            <v>0</v>
          </cell>
          <cell r="T56">
            <v>0</v>
          </cell>
          <cell r="U56">
            <v>0</v>
          </cell>
          <cell r="Z56">
            <v>15015</v>
          </cell>
          <cell r="AA56">
            <v>0</v>
          </cell>
          <cell r="AC56">
            <v>0</v>
          </cell>
          <cell r="AD56">
            <v>1365</v>
          </cell>
          <cell r="AE56" t="str">
            <v>11 no a 1 form not recd</v>
          </cell>
        </row>
        <row r="57">
          <cell r="A57" t="str">
            <v>18</v>
          </cell>
          <cell r="B57" t="str">
            <v>Kheda</v>
          </cell>
          <cell r="C57" t="str">
            <v>M'bad</v>
          </cell>
          <cell r="D57" t="str">
            <v>K'vanj</v>
          </cell>
          <cell r="E57" t="str">
            <v>Khanpur(Vadadhara)</v>
          </cell>
          <cell r="F57">
            <v>0</v>
          </cell>
          <cell r="G57">
            <v>5</v>
          </cell>
          <cell r="H57">
            <v>0</v>
          </cell>
          <cell r="I57">
            <v>0</v>
          </cell>
          <cell r="L57">
            <v>0</v>
          </cell>
          <cell r="M57">
            <v>5</v>
          </cell>
          <cell r="N57">
            <v>5</v>
          </cell>
          <cell r="O57" t="str">
            <v>B</v>
          </cell>
          <cell r="P57">
            <v>0</v>
          </cell>
          <cell r="Q57">
            <v>0</v>
          </cell>
          <cell r="T57">
            <v>0</v>
          </cell>
          <cell r="U57">
            <v>0</v>
          </cell>
          <cell r="X57">
            <v>0.125</v>
          </cell>
          <cell r="Z57">
            <v>16111.25</v>
          </cell>
          <cell r="AA57">
            <v>0</v>
          </cell>
          <cell r="AC57">
            <v>0</v>
          </cell>
          <cell r="AD57">
            <v>3222.25</v>
          </cell>
        </row>
        <row r="58">
          <cell r="A58" t="str">
            <v>19</v>
          </cell>
          <cell r="B58" t="str">
            <v>Kheda</v>
          </cell>
          <cell r="C58" t="str">
            <v>M'bad</v>
          </cell>
          <cell r="D58" t="str">
            <v>K'vanj</v>
          </cell>
          <cell r="E58" t="str">
            <v>Ladujina muvada</v>
          </cell>
          <cell r="F58">
            <v>26</v>
          </cell>
          <cell r="G58" t="str">
            <v/>
          </cell>
          <cell r="H58">
            <v>20</v>
          </cell>
          <cell r="I58">
            <v>0</v>
          </cell>
          <cell r="L58">
            <v>6</v>
          </cell>
          <cell r="M58">
            <v>0</v>
          </cell>
          <cell r="N58">
            <v>6</v>
          </cell>
          <cell r="O58" t="str">
            <v>A</v>
          </cell>
          <cell r="P58">
            <v>0</v>
          </cell>
          <cell r="Q58">
            <v>0</v>
          </cell>
          <cell r="R58" t="str">
            <v/>
          </cell>
          <cell r="T58">
            <v>0</v>
          </cell>
          <cell r="U58">
            <v>0</v>
          </cell>
          <cell r="Z58">
            <v>8190</v>
          </cell>
          <cell r="AA58">
            <v>0</v>
          </cell>
          <cell r="AB58" t="str">
            <v/>
          </cell>
          <cell r="AC58">
            <v>0</v>
          </cell>
          <cell r="AD58">
            <v>1365</v>
          </cell>
          <cell r="AE58" t="str">
            <v/>
          </cell>
        </row>
        <row r="59">
          <cell r="A59" t="str">
            <v>20</v>
          </cell>
          <cell r="B59" t="str">
            <v>Kheda</v>
          </cell>
          <cell r="C59" t="str">
            <v>M'bad</v>
          </cell>
          <cell r="D59" t="str">
            <v>K'vanj</v>
          </cell>
          <cell r="E59" t="str">
            <v>Ladujina muvada</v>
          </cell>
          <cell r="F59">
            <v>0</v>
          </cell>
          <cell r="G59">
            <v>45</v>
          </cell>
          <cell r="H59">
            <v>0</v>
          </cell>
          <cell r="I59">
            <v>0</v>
          </cell>
          <cell r="L59">
            <v>0</v>
          </cell>
          <cell r="M59">
            <v>45</v>
          </cell>
          <cell r="N59">
            <v>45</v>
          </cell>
          <cell r="O59" t="str">
            <v>B</v>
          </cell>
          <cell r="P59">
            <v>0</v>
          </cell>
          <cell r="Q59">
            <v>0</v>
          </cell>
          <cell r="T59">
            <v>0</v>
          </cell>
          <cell r="U59">
            <v>0</v>
          </cell>
          <cell r="X59">
            <v>1.06</v>
          </cell>
          <cell r="Z59">
            <v>140172.40000000002</v>
          </cell>
          <cell r="AA59">
            <v>0</v>
          </cell>
          <cell r="AC59">
            <v>0</v>
          </cell>
          <cell r="AD59">
            <v>3114.9422222222229</v>
          </cell>
        </row>
        <row r="60">
          <cell r="A60" t="str">
            <v>21</v>
          </cell>
          <cell r="B60" t="str">
            <v>Kheda</v>
          </cell>
          <cell r="C60" t="str">
            <v>M'bad</v>
          </cell>
          <cell r="D60" t="str">
            <v>K'vanj</v>
          </cell>
          <cell r="E60" t="str">
            <v>Lal mandva</v>
          </cell>
          <cell r="F60">
            <v>0</v>
          </cell>
          <cell r="G60">
            <v>29</v>
          </cell>
          <cell r="H60">
            <v>0</v>
          </cell>
          <cell r="I60">
            <v>0</v>
          </cell>
          <cell r="L60">
            <v>0</v>
          </cell>
          <cell r="M60">
            <v>29</v>
          </cell>
          <cell r="N60">
            <v>29</v>
          </cell>
          <cell r="O60" t="str">
            <v>B</v>
          </cell>
          <cell r="P60">
            <v>0</v>
          </cell>
          <cell r="Q60">
            <v>0</v>
          </cell>
          <cell r="T60">
            <v>0</v>
          </cell>
          <cell r="U60">
            <v>0</v>
          </cell>
          <cell r="X60">
            <v>0.63</v>
          </cell>
          <cell r="Z60">
            <v>86387.7</v>
          </cell>
          <cell r="AA60">
            <v>0</v>
          </cell>
          <cell r="AC60">
            <v>0</v>
          </cell>
          <cell r="AD60">
            <v>2978.8862068965518</v>
          </cell>
        </row>
        <row r="61">
          <cell r="A61" t="str">
            <v>22</v>
          </cell>
          <cell r="B61" t="str">
            <v>Kheda</v>
          </cell>
          <cell r="C61" t="str">
            <v>M'bad</v>
          </cell>
          <cell r="D61" t="str">
            <v>K'vanj</v>
          </cell>
          <cell r="E61" t="str">
            <v>Lalateli(kesraji)</v>
          </cell>
          <cell r="F61">
            <v>0</v>
          </cell>
          <cell r="G61">
            <v>101</v>
          </cell>
          <cell r="H61">
            <v>0</v>
          </cell>
          <cell r="I61">
            <v>0</v>
          </cell>
          <cell r="L61">
            <v>0</v>
          </cell>
          <cell r="M61">
            <v>101</v>
          </cell>
          <cell r="N61">
            <v>101</v>
          </cell>
          <cell r="O61" t="str">
            <v>B</v>
          </cell>
          <cell r="P61">
            <v>0</v>
          </cell>
          <cell r="Q61">
            <v>0</v>
          </cell>
          <cell r="T61">
            <v>0</v>
          </cell>
          <cell r="U61">
            <v>0</v>
          </cell>
          <cell r="X61">
            <v>2.0529999999999999</v>
          </cell>
          <cell r="Z61">
            <v>290382.37</v>
          </cell>
          <cell r="AA61">
            <v>0</v>
          </cell>
          <cell r="AC61">
            <v>0</v>
          </cell>
          <cell r="AD61">
            <v>2875.0729702970298</v>
          </cell>
        </row>
        <row r="62">
          <cell r="A62" t="str">
            <v>23</v>
          </cell>
          <cell r="B62" t="str">
            <v>Kheda</v>
          </cell>
          <cell r="C62" t="str">
            <v>M'bad</v>
          </cell>
          <cell r="D62" t="str">
            <v>K'vanj</v>
          </cell>
          <cell r="E62" t="str">
            <v>Moti sultanpur</v>
          </cell>
          <cell r="F62">
            <v>3</v>
          </cell>
          <cell r="G62">
            <v>0</v>
          </cell>
          <cell r="H62">
            <v>0</v>
          </cell>
          <cell r="I62">
            <v>0</v>
          </cell>
          <cell r="L62">
            <v>3</v>
          </cell>
          <cell r="M62">
            <v>0</v>
          </cell>
          <cell r="N62">
            <v>3</v>
          </cell>
          <cell r="O62" t="str">
            <v>A</v>
          </cell>
          <cell r="P62">
            <v>0</v>
          </cell>
          <cell r="Q62">
            <v>0</v>
          </cell>
          <cell r="T62">
            <v>0</v>
          </cell>
          <cell r="U62">
            <v>0</v>
          </cell>
          <cell r="Z62">
            <v>4095</v>
          </cell>
          <cell r="AA62">
            <v>0</v>
          </cell>
          <cell r="AC62">
            <v>0</v>
          </cell>
          <cell r="AD62">
            <v>1365</v>
          </cell>
          <cell r="AE62" t="str">
            <v>3 NO A 1 form not received</v>
          </cell>
        </row>
        <row r="63">
          <cell r="A63" t="str">
            <v>24</v>
          </cell>
          <cell r="B63" t="str">
            <v>Kheda</v>
          </cell>
          <cell r="C63" t="str">
            <v>M'bad</v>
          </cell>
          <cell r="D63" t="str">
            <v>K'vanj</v>
          </cell>
          <cell r="E63" t="str">
            <v>Nat ni Muvadi</v>
          </cell>
          <cell r="F63">
            <v>0</v>
          </cell>
          <cell r="G63">
            <v>11</v>
          </cell>
          <cell r="H63">
            <v>0</v>
          </cell>
          <cell r="I63">
            <v>0</v>
          </cell>
          <cell r="L63">
            <v>0</v>
          </cell>
          <cell r="M63">
            <v>11</v>
          </cell>
          <cell r="N63">
            <v>11</v>
          </cell>
          <cell r="O63" t="str">
            <v>B</v>
          </cell>
          <cell r="P63">
            <v>0</v>
          </cell>
          <cell r="Q63">
            <v>9</v>
          </cell>
          <cell r="S63">
            <v>2</v>
          </cell>
          <cell r="T63">
            <v>0</v>
          </cell>
          <cell r="U63">
            <v>11</v>
          </cell>
          <cell r="X63">
            <v>0.28999999999999998</v>
          </cell>
          <cell r="Z63">
            <v>36559.1</v>
          </cell>
          <cell r="AA63">
            <v>35194.1</v>
          </cell>
          <cell r="AB63">
            <v>1365</v>
          </cell>
          <cell r="AC63">
            <v>36559.1</v>
          </cell>
          <cell r="AD63">
            <v>3323.5545454545454</v>
          </cell>
        </row>
        <row r="64">
          <cell r="A64" t="str">
            <v>25</v>
          </cell>
          <cell r="B64" t="str">
            <v>Kheda</v>
          </cell>
          <cell r="C64" t="str">
            <v>M'bad</v>
          </cell>
          <cell r="D64" t="str">
            <v>K'vanj</v>
          </cell>
          <cell r="E64" t="str">
            <v>Ramosadi</v>
          </cell>
          <cell r="F64">
            <v>0</v>
          </cell>
          <cell r="G64">
            <v>4</v>
          </cell>
          <cell r="H64">
            <v>0</v>
          </cell>
          <cell r="I64">
            <v>0</v>
          </cell>
          <cell r="L64">
            <v>0</v>
          </cell>
          <cell r="M64">
            <v>4</v>
          </cell>
          <cell r="N64">
            <v>4</v>
          </cell>
          <cell r="O64" t="str">
            <v>B</v>
          </cell>
          <cell r="P64">
            <v>0</v>
          </cell>
          <cell r="Q64">
            <v>0</v>
          </cell>
          <cell r="S64">
            <v>4</v>
          </cell>
          <cell r="T64">
            <v>0</v>
          </cell>
          <cell r="U64">
            <v>4</v>
          </cell>
          <cell r="X64">
            <v>0.15</v>
          </cell>
          <cell r="Z64">
            <v>16603.5</v>
          </cell>
          <cell r="AA64">
            <v>0</v>
          </cell>
          <cell r="AB64">
            <v>16603.5</v>
          </cell>
          <cell r="AC64">
            <v>16603.5</v>
          </cell>
          <cell r="AD64">
            <v>4150.875</v>
          </cell>
        </row>
        <row r="65">
          <cell r="A65" t="str">
            <v>26</v>
          </cell>
          <cell r="B65" t="str">
            <v>Kheda</v>
          </cell>
          <cell r="C65" t="str">
            <v>M'bad</v>
          </cell>
          <cell r="D65" t="str">
            <v>K'vanj</v>
          </cell>
          <cell r="E65" t="str">
            <v>Reliya</v>
          </cell>
          <cell r="F65">
            <v>0</v>
          </cell>
          <cell r="G65">
            <v>6</v>
          </cell>
          <cell r="H65">
            <v>0</v>
          </cell>
          <cell r="I65">
            <v>0</v>
          </cell>
          <cell r="L65">
            <v>0</v>
          </cell>
          <cell r="M65">
            <v>6</v>
          </cell>
          <cell r="N65">
            <v>6</v>
          </cell>
          <cell r="O65" t="str">
            <v>B</v>
          </cell>
          <cell r="P65">
            <v>0</v>
          </cell>
          <cell r="Q65">
            <v>0</v>
          </cell>
          <cell r="S65">
            <v>6</v>
          </cell>
          <cell r="T65">
            <v>0</v>
          </cell>
          <cell r="U65">
            <v>6</v>
          </cell>
          <cell r="X65">
            <v>0.27</v>
          </cell>
          <cell r="Z65">
            <v>28248.300000000003</v>
          </cell>
          <cell r="AA65">
            <v>0</v>
          </cell>
          <cell r="AB65">
            <v>28248.3</v>
          </cell>
          <cell r="AC65">
            <v>28248.3</v>
          </cell>
          <cell r="AD65">
            <v>4708.05</v>
          </cell>
        </row>
        <row r="66">
          <cell r="A66" t="str">
            <v>27</v>
          </cell>
          <cell r="B66" t="str">
            <v>Kheda</v>
          </cell>
          <cell r="C66" t="str">
            <v>M'bad</v>
          </cell>
          <cell r="D66" t="str">
            <v>K'vanj</v>
          </cell>
          <cell r="E66" t="str">
            <v>Savli(BB)</v>
          </cell>
          <cell r="F66">
            <v>0</v>
          </cell>
          <cell r="G66">
            <v>45</v>
          </cell>
          <cell r="H66">
            <v>0</v>
          </cell>
          <cell r="I66">
            <v>0</v>
          </cell>
          <cell r="L66">
            <v>0</v>
          </cell>
          <cell r="M66">
            <v>45</v>
          </cell>
          <cell r="N66">
            <v>45</v>
          </cell>
          <cell r="O66" t="str">
            <v>B</v>
          </cell>
          <cell r="P66">
            <v>0</v>
          </cell>
          <cell r="Q66">
            <v>0</v>
          </cell>
          <cell r="T66">
            <v>0</v>
          </cell>
          <cell r="U66">
            <v>0</v>
          </cell>
          <cell r="X66">
            <v>2.2799999999999998</v>
          </cell>
          <cell r="Z66">
            <v>230806.19999999998</v>
          </cell>
          <cell r="AA66">
            <v>0</v>
          </cell>
          <cell r="AC66">
            <v>0</v>
          </cell>
          <cell r="AD66">
            <v>5129.0266666666666</v>
          </cell>
        </row>
        <row r="67">
          <cell r="A67" t="str">
            <v>28</v>
          </cell>
          <cell r="B67" t="str">
            <v>Kheda</v>
          </cell>
          <cell r="C67" t="str">
            <v>M'bad</v>
          </cell>
          <cell r="D67" t="str">
            <v>K'vanj</v>
          </cell>
          <cell r="E67" t="str">
            <v>Singhali</v>
          </cell>
          <cell r="F67">
            <v>64</v>
          </cell>
          <cell r="G67" t="str">
            <v/>
          </cell>
          <cell r="H67">
            <v>60</v>
          </cell>
          <cell r="I67">
            <v>0</v>
          </cell>
          <cell r="L67">
            <v>4</v>
          </cell>
          <cell r="M67">
            <v>0</v>
          </cell>
          <cell r="N67">
            <v>4</v>
          </cell>
          <cell r="O67" t="str">
            <v>A</v>
          </cell>
          <cell r="P67">
            <v>0</v>
          </cell>
          <cell r="Q67">
            <v>0</v>
          </cell>
          <cell r="R67" t="str">
            <v/>
          </cell>
          <cell r="T67">
            <v>0</v>
          </cell>
          <cell r="U67">
            <v>0</v>
          </cell>
          <cell r="Z67">
            <v>5460</v>
          </cell>
          <cell r="AA67">
            <v>0</v>
          </cell>
          <cell r="AB67" t="str">
            <v/>
          </cell>
          <cell r="AC67">
            <v>0</v>
          </cell>
          <cell r="AD67">
            <v>1365</v>
          </cell>
          <cell r="AE67" t="str">
            <v>4 no a 1 form not recd</v>
          </cell>
        </row>
        <row r="68">
          <cell r="A68" t="str">
            <v>29</v>
          </cell>
          <cell r="B68" t="str">
            <v>Kheda</v>
          </cell>
          <cell r="C68" t="str">
            <v>M'bad</v>
          </cell>
          <cell r="D68" t="str">
            <v>K'vanj</v>
          </cell>
          <cell r="E68" t="str">
            <v>Singhali</v>
          </cell>
          <cell r="F68">
            <v>0</v>
          </cell>
          <cell r="G68">
            <v>94</v>
          </cell>
          <cell r="H68">
            <v>0</v>
          </cell>
          <cell r="I68">
            <v>0</v>
          </cell>
          <cell r="L68">
            <v>0</v>
          </cell>
          <cell r="M68">
            <v>94</v>
          </cell>
          <cell r="N68">
            <v>94</v>
          </cell>
          <cell r="O68" t="str">
            <v>B</v>
          </cell>
          <cell r="P68">
            <v>0</v>
          </cell>
          <cell r="Q68">
            <v>0</v>
          </cell>
          <cell r="T68">
            <v>0</v>
          </cell>
          <cell r="U68">
            <v>0</v>
          </cell>
          <cell r="X68">
            <v>3.9460000000000002</v>
          </cell>
          <cell r="Z68">
            <v>421458.34</v>
          </cell>
          <cell r="AA68">
            <v>0</v>
          </cell>
          <cell r="AC68">
            <v>0</v>
          </cell>
          <cell r="AD68">
            <v>4483.5993617021277</v>
          </cell>
        </row>
        <row r="69">
          <cell r="A69" t="str">
            <v>30</v>
          </cell>
          <cell r="B69" t="str">
            <v>Kheda</v>
          </cell>
          <cell r="C69" t="str">
            <v>M'bad</v>
          </cell>
          <cell r="D69" t="str">
            <v>K'vanj</v>
          </cell>
          <cell r="E69" t="str">
            <v>Sorna</v>
          </cell>
          <cell r="F69">
            <v>0</v>
          </cell>
          <cell r="G69">
            <v>6</v>
          </cell>
          <cell r="H69">
            <v>0</v>
          </cell>
          <cell r="I69">
            <v>0</v>
          </cell>
          <cell r="L69">
            <v>0</v>
          </cell>
          <cell r="M69">
            <v>6</v>
          </cell>
          <cell r="N69">
            <v>6</v>
          </cell>
          <cell r="O69" t="str">
            <v>B</v>
          </cell>
          <cell r="P69">
            <v>0</v>
          </cell>
          <cell r="Q69">
            <v>6</v>
          </cell>
          <cell r="T69">
            <v>0</v>
          </cell>
          <cell r="U69">
            <v>6</v>
          </cell>
          <cell r="X69">
            <v>0.15</v>
          </cell>
          <cell r="Z69">
            <v>19333.5</v>
          </cell>
          <cell r="AA69">
            <v>19333.5</v>
          </cell>
          <cell r="AC69">
            <v>19333.5</v>
          </cell>
          <cell r="AD69">
            <v>3222.25</v>
          </cell>
        </row>
        <row r="70">
          <cell r="A70" t="str">
            <v>31</v>
          </cell>
          <cell r="B70" t="str">
            <v>Kheda</v>
          </cell>
          <cell r="C70" t="str">
            <v>M'bad</v>
          </cell>
          <cell r="D70" t="str">
            <v>K'vanj</v>
          </cell>
          <cell r="E70" t="str">
            <v>Suravat</v>
          </cell>
          <cell r="F70">
            <v>0</v>
          </cell>
          <cell r="G70">
            <v>36</v>
          </cell>
          <cell r="H70">
            <v>0</v>
          </cell>
          <cell r="I70">
            <v>0</v>
          </cell>
          <cell r="L70">
            <v>0</v>
          </cell>
          <cell r="M70">
            <v>36</v>
          </cell>
          <cell r="N70">
            <v>36</v>
          </cell>
          <cell r="O70" t="str">
            <v>B</v>
          </cell>
          <cell r="P70">
            <v>0</v>
          </cell>
          <cell r="Q70">
            <v>0</v>
          </cell>
          <cell r="T70">
            <v>0</v>
          </cell>
          <cell r="U70">
            <v>0</v>
          </cell>
          <cell r="X70">
            <v>1.1100000000000001</v>
          </cell>
          <cell r="Z70">
            <v>131601.90000000002</v>
          </cell>
          <cell r="AA70">
            <v>0</v>
          </cell>
          <cell r="AC70">
            <v>0</v>
          </cell>
          <cell r="AD70">
            <v>3655.608333333334</v>
          </cell>
        </row>
        <row r="71">
          <cell r="A71" t="str">
            <v>32</v>
          </cell>
          <cell r="B71" t="str">
            <v>Kheda</v>
          </cell>
          <cell r="C71" t="str">
            <v>M'bad</v>
          </cell>
          <cell r="D71" t="str">
            <v>K'vanj</v>
          </cell>
          <cell r="E71" t="str">
            <v>Tanthadi(VGA)</v>
          </cell>
          <cell r="F71">
            <v>0</v>
          </cell>
          <cell r="G71">
            <v>63</v>
          </cell>
          <cell r="H71">
            <v>0</v>
          </cell>
          <cell r="I71">
            <v>0</v>
          </cell>
          <cell r="L71">
            <v>0</v>
          </cell>
          <cell r="M71">
            <v>63</v>
          </cell>
          <cell r="N71">
            <v>63</v>
          </cell>
          <cell r="O71" t="str">
            <v>B</v>
          </cell>
          <cell r="P71">
            <v>0</v>
          </cell>
          <cell r="Q71">
            <v>0</v>
          </cell>
          <cell r="T71">
            <v>0</v>
          </cell>
          <cell r="U71">
            <v>0</v>
          </cell>
          <cell r="X71">
            <v>2.4820000000000002</v>
          </cell>
          <cell r="Z71">
            <v>270382.78000000003</v>
          </cell>
          <cell r="AA71">
            <v>0</v>
          </cell>
          <cell r="AC71">
            <v>0</v>
          </cell>
          <cell r="AD71">
            <v>4291.7901587301594</v>
          </cell>
        </row>
        <row r="72">
          <cell r="A72" t="str">
            <v>33</v>
          </cell>
          <cell r="B72" t="str">
            <v>Kheda</v>
          </cell>
          <cell r="C72" t="str">
            <v>M'bad</v>
          </cell>
          <cell r="D72" t="str">
            <v>K'vanj</v>
          </cell>
          <cell r="E72" t="str">
            <v>Thavad</v>
          </cell>
          <cell r="F72">
            <v>0</v>
          </cell>
          <cell r="G72">
            <v>11</v>
          </cell>
          <cell r="H72">
            <v>0</v>
          </cell>
          <cell r="I72">
            <v>0</v>
          </cell>
          <cell r="L72">
            <v>0</v>
          </cell>
          <cell r="M72">
            <v>11</v>
          </cell>
          <cell r="N72">
            <v>11</v>
          </cell>
          <cell r="O72" t="str">
            <v>B</v>
          </cell>
          <cell r="P72">
            <v>0</v>
          </cell>
          <cell r="Q72">
            <v>0</v>
          </cell>
          <cell r="T72">
            <v>0</v>
          </cell>
          <cell r="U72">
            <v>0</v>
          </cell>
          <cell r="X72">
            <v>0.5</v>
          </cell>
          <cell r="Z72">
            <v>52160</v>
          </cell>
          <cell r="AA72">
            <v>0</v>
          </cell>
          <cell r="AC72">
            <v>0</v>
          </cell>
          <cell r="AD72">
            <v>4741.818181818182</v>
          </cell>
        </row>
        <row r="73">
          <cell r="A73" t="str">
            <v>34</v>
          </cell>
          <cell r="B73" t="str">
            <v>Kheda</v>
          </cell>
          <cell r="C73" t="str">
            <v>M'bad</v>
          </cell>
          <cell r="D73" t="str">
            <v>K'vanj</v>
          </cell>
          <cell r="E73" t="str">
            <v>Vadol</v>
          </cell>
          <cell r="F73">
            <v>0</v>
          </cell>
          <cell r="G73">
            <v>52</v>
          </cell>
          <cell r="H73">
            <v>0</v>
          </cell>
          <cell r="I73">
            <v>0</v>
          </cell>
          <cell r="L73">
            <v>0</v>
          </cell>
          <cell r="M73">
            <v>52</v>
          </cell>
          <cell r="N73">
            <v>52</v>
          </cell>
          <cell r="O73" t="str">
            <v>B</v>
          </cell>
          <cell r="P73">
            <v>0</v>
          </cell>
          <cell r="Q73">
            <v>52</v>
          </cell>
          <cell r="T73">
            <v>0</v>
          </cell>
          <cell r="U73">
            <v>52</v>
          </cell>
          <cell r="X73">
            <v>2.4849999999999999</v>
          </cell>
          <cell r="Z73">
            <v>255590.65</v>
          </cell>
          <cell r="AA73">
            <v>255590.65</v>
          </cell>
          <cell r="AC73">
            <v>255590.65</v>
          </cell>
          <cell r="AD73">
            <v>4915.2048076923074</v>
          </cell>
          <cell r="AE73" t="str">
            <v/>
          </cell>
        </row>
        <row r="74">
          <cell r="A74" t="str">
            <v>35</v>
          </cell>
          <cell r="B74" t="str">
            <v>Kheda</v>
          </cell>
          <cell r="C74" t="str">
            <v>M'bad</v>
          </cell>
          <cell r="D74" t="str">
            <v>K'vanj</v>
          </cell>
          <cell r="E74" t="str">
            <v>Vaghas</v>
          </cell>
          <cell r="F74">
            <v>0</v>
          </cell>
          <cell r="G74">
            <v>25</v>
          </cell>
          <cell r="H74">
            <v>0</v>
          </cell>
          <cell r="I74">
            <v>0</v>
          </cell>
          <cell r="L74">
            <v>0</v>
          </cell>
          <cell r="M74">
            <v>25</v>
          </cell>
          <cell r="N74">
            <v>25</v>
          </cell>
          <cell r="O74" t="str">
            <v>B</v>
          </cell>
          <cell r="P74">
            <v>0</v>
          </cell>
          <cell r="Q74">
            <v>0</v>
          </cell>
          <cell r="S74">
            <v>25</v>
          </cell>
          <cell r="T74">
            <v>0</v>
          </cell>
          <cell r="U74">
            <v>25</v>
          </cell>
          <cell r="X74">
            <v>0.97499999999999998</v>
          </cell>
          <cell r="Z74">
            <v>106557.75</v>
          </cell>
          <cell r="AA74">
            <v>0</v>
          </cell>
          <cell r="AB74">
            <v>106557.75</v>
          </cell>
          <cell r="AC74">
            <v>106557.75</v>
          </cell>
          <cell r="AD74">
            <v>4262.3100000000004</v>
          </cell>
        </row>
        <row r="75">
          <cell r="A75" t="str">
            <v>36</v>
          </cell>
          <cell r="B75" t="str">
            <v>Kheda</v>
          </cell>
          <cell r="C75" t="str">
            <v>M'bad</v>
          </cell>
          <cell r="D75" t="str">
            <v>K'vanj</v>
          </cell>
          <cell r="E75" t="str">
            <v>Vaghjipur</v>
          </cell>
          <cell r="F75">
            <v>0</v>
          </cell>
          <cell r="G75">
            <v>37</v>
          </cell>
          <cell r="H75">
            <v>0</v>
          </cell>
          <cell r="I75">
            <v>0</v>
          </cell>
          <cell r="L75">
            <v>0</v>
          </cell>
          <cell r="M75">
            <v>37</v>
          </cell>
          <cell r="N75">
            <v>37</v>
          </cell>
          <cell r="O75" t="str">
            <v>B</v>
          </cell>
          <cell r="P75">
            <v>0</v>
          </cell>
          <cell r="Q75">
            <v>0</v>
          </cell>
          <cell r="T75">
            <v>0</v>
          </cell>
          <cell r="U75">
            <v>0</v>
          </cell>
          <cell r="X75">
            <v>1.506</v>
          </cell>
          <cell r="Z75">
            <v>162385.74</v>
          </cell>
          <cell r="AA75">
            <v>0</v>
          </cell>
          <cell r="AC75">
            <v>0</v>
          </cell>
          <cell r="AD75">
            <v>4388.8037837837837</v>
          </cell>
        </row>
        <row r="76">
          <cell r="A76" t="str">
            <v>37</v>
          </cell>
          <cell r="B76" t="str">
            <v>Kheda</v>
          </cell>
          <cell r="C76" t="str">
            <v>M'bad</v>
          </cell>
          <cell r="D76" t="str">
            <v>K'vanj</v>
          </cell>
          <cell r="E76" t="str">
            <v>Vejalpur</v>
          </cell>
          <cell r="F76">
            <v>0</v>
          </cell>
          <cell r="G76">
            <v>16</v>
          </cell>
          <cell r="H76">
            <v>0</v>
          </cell>
          <cell r="I76">
            <v>0</v>
          </cell>
          <cell r="L76">
            <v>0</v>
          </cell>
          <cell r="M76">
            <v>16</v>
          </cell>
          <cell r="N76">
            <v>16</v>
          </cell>
          <cell r="O76" t="str">
            <v>B</v>
          </cell>
          <cell r="P76">
            <v>0</v>
          </cell>
          <cell r="Q76">
            <v>0</v>
          </cell>
          <cell r="S76">
            <v>16</v>
          </cell>
          <cell r="T76">
            <v>0</v>
          </cell>
          <cell r="U76">
            <v>16</v>
          </cell>
          <cell r="X76">
            <v>0.79500000000000004</v>
          </cell>
          <cell r="Z76">
            <v>80900.55</v>
          </cell>
          <cell r="AA76">
            <v>0</v>
          </cell>
          <cell r="AB76">
            <v>80900.55</v>
          </cell>
          <cell r="AC76">
            <v>80900.55</v>
          </cell>
          <cell r="AD76">
            <v>5056.2843750000002</v>
          </cell>
        </row>
        <row r="77">
          <cell r="A77" t="str">
            <v>38</v>
          </cell>
          <cell r="B77" t="str">
            <v>Kheda</v>
          </cell>
          <cell r="C77" t="str">
            <v>M'bad</v>
          </cell>
          <cell r="D77" t="str">
            <v>K'vanj</v>
          </cell>
          <cell r="E77" t="str">
            <v>Virniya</v>
          </cell>
          <cell r="F77">
            <v>0</v>
          </cell>
          <cell r="G77">
            <v>34</v>
          </cell>
          <cell r="H77">
            <v>0</v>
          </cell>
          <cell r="I77">
            <v>0</v>
          </cell>
          <cell r="L77">
            <v>0</v>
          </cell>
          <cell r="M77">
            <v>34</v>
          </cell>
          <cell r="N77">
            <v>34</v>
          </cell>
          <cell r="O77" t="str">
            <v>B</v>
          </cell>
          <cell r="P77">
            <v>0</v>
          </cell>
          <cell r="Q77">
            <v>34</v>
          </cell>
          <cell r="T77">
            <v>0</v>
          </cell>
          <cell r="U77">
            <v>34</v>
          </cell>
          <cell r="X77">
            <v>1.71</v>
          </cell>
          <cell r="Z77">
            <v>173445.9</v>
          </cell>
          <cell r="AA77">
            <v>173445.9</v>
          </cell>
          <cell r="AC77">
            <v>173445.9</v>
          </cell>
          <cell r="AD77">
            <v>5101.3499999999995</v>
          </cell>
        </row>
        <row r="78">
          <cell r="A78" t="str">
            <v>39</v>
          </cell>
          <cell r="B78" t="str">
            <v>Kheda</v>
          </cell>
          <cell r="C78" t="str">
            <v>M'bad</v>
          </cell>
          <cell r="D78" t="str">
            <v>K'vanj</v>
          </cell>
          <cell r="E78" t="str">
            <v>Zanda(Lilaji)</v>
          </cell>
          <cell r="F78">
            <v>0</v>
          </cell>
          <cell r="G78">
            <v>16</v>
          </cell>
          <cell r="H78">
            <v>0</v>
          </cell>
          <cell r="I78">
            <v>0</v>
          </cell>
          <cell r="L78">
            <v>0</v>
          </cell>
          <cell r="M78">
            <v>16</v>
          </cell>
          <cell r="N78">
            <v>16</v>
          </cell>
          <cell r="O78" t="str">
            <v>B</v>
          </cell>
          <cell r="P78">
            <v>0</v>
          </cell>
          <cell r="Q78">
            <v>0</v>
          </cell>
          <cell r="T78">
            <v>0</v>
          </cell>
          <cell r="U78">
            <v>0</v>
          </cell>
          <cell r="X78">
            <v>0.43</v>
          </cell>
          <cell r="Z78">
            <v>53784.7</v>
          </cell>
          <cell r="AA78">
            <v>0</v>
          </cell>
          <cell r="AC78">
            <v>0</v>
          </cell>
          <cell r="AD78">
            <v>3361.5437499999998</v>
          </cell>
        </row>
        <row r="149">
          <cell r="O149" t="str">
            <v>B</v>
          </cell>
        </row>
        <row r="150">
          <cell r="O150" t="str">
            <v>B</v>
          </cell>
        </row>
        <row r="151">
          <cell r="O151" t="str">
            <v>B</v>
          </cell>
        </row>
        <row r="152">
          <cell r="O152" t="str">
            <v>B</v>
          </cell>
        </row>
        <row r="153">
          <cell r="O153" t="str">
            <v>B</v>
          </cell>
        </row>
        <row r="154">
          <cell r="O154" t="str">
            <v>A</v>
          </cell>
        </row>
        <row r="155">
          <cell r="O155" t="str">
            <v>A</v>
          </cell>
        </row>
        <row r="156">
          <cell r="O156" t="str">
            <v>B</v>
          </cell>
        </row>
        <row r="157">
          <cell r="O157" t="str">
            <v>B</v>
          </cell>
        </row>
        <row r="158">
          <cell r="O158" t="str">
            <v>B</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
      <sheetName val="shp_T&amp;D_drive"/>
      <sheetName val="shp_T&amp;D_drive (2)"/>
      <sheetName val="shp_sch"/>
      <sheetName val="And_City"/>
      <sheetName val="shp_td-comp sep"/>
      <sheetName val="Chart1"/>
      <sheetName val="Chart2"/>
      <sheetName val="Shp-25 fdrs comp sep"/>
      <sheetName val="shp_divisionwise_units"/>
      <sheetName val="shp_divisionwise_units jul-00  "/>
      <sheetName val="Shp-sdn wise data  s"/>
      <sheetName val="Shp-25 fdrs data  s"/>
      <sheetName val="Shp-sdn wise_GIDC Sep"/>
      <sheetName val="Shp-sdn wise_ind fdrs sep"/>
      <sheetName val="shp_urb_tst"/>
      <sheetName val="Shp-sdn wise_Urban fdrs"/>
      <sheetName val="Chart6"/>
      <sheetName val="Revenue Data"/>
      <sheetName val="Revenue Data (2)"/>
      <sheetName val="Chart8"/>
      <sheetName val="Revenue Data (3)"/>
      <sheetName val="Chart9"/>
      <sheetName val="Revenue Data (4)"/>
      <sheetName val="consumers"/>
      <sheetName val="shp_T&amp;D_drive (3)"/>
      <sheetName val="shp_T&amp;D_drive 15_sep"/>
      <sheetName val="shp_T&amp;D_drive 15_sep (2)"/>
      <sheetName val="shp_T_D_drive"/>
      <sheetName val="mpmla wise pp01_02"/>
      <sheetName val="mpmla wise pp0001"/>
      <sheetName val="zpF0001"/>
      <sheetName val="Recovered_Sheet5"/>
      <sheetName val="LMAIN"/>
      <sheetName val="TLPPOCT"/>
      <sheetName val="mpmla wise pp02_03"/>
      <sheetName val="SuvP_Ltg_Catwise"/>
      <sheetName val="PP_Ltg_Catwise"/>
      <sheetName val="SuvP_Ind_Catwise "/>
      <sheetName val="PP_Ind_Catwise "/>
      <sheetName val="CDSteelMaster"/>
      <sheetName val="MTHWISE FAIL"/>
      <sheetName val="PASTE"/>
      <sheetName val="REF"/>
      <sheetName val="ATCFMPAPR-16 (mod)"/>
      <sheetName val="ATCFMPMAY-15 (mod)"/>
      <sheetName val="ATCFMPMAY-16 (mod)"/>
      <sheetName val="SDN-Catwise  (MOD) "/>
      <sheetName val="SDN-Catwise  (MOD)HTADV.BILLING"/>
      <sheetName val="ZP01_02SPILL_TALWISE"/>
      <sheetName val="PRO_39_C"/>
      <sheetName val="HTVR CO_"/>
      <sheetName val="SHP_TD_00"/>
      <sheetName val="T_D COMP"/>
      <sheetName val="Sheet2"/>
      <sheetName val="Book1"/>
      <sheetName val="FDR M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
      <sheetName val="shp_T&amp;D_drive"/>
      <sheetName val="shp_T&amp;D_drive (2)"/>
      <sheetName val="shp_sch"/>
      <sheetName val="And_City"/>
      <sheetName val="shp_td-comp sep"/>
      <sheetName val="Chart1"/>
      <sheetName val="Chart2"/>
      <sheetName val="Shp-25 fdrs comp sep"/>
      <sheetName val="shp_divisionwise_units"/>
      <sheetName val="shp_divisionwise_units jul-00  "/>
      <sheetName val="Shp-sdn wise data  s"/>
      <sheetName val="Shp-25 fdrs data  s"/>
      <sheetName val="Shp-sdn wise_GIDC Sep"/>
      <sheetName val="Shp-sdn wise_ind fdrs sep"/>
      <sheetName val="shp_urb_tst"/>
      <sheetName val="Shp-sdn wise_Urban fdrs"/>
      <sheetName val="Chart6"/>
      <sheetName val="Revenue Data"/>
      <sheetName val="Revenue Data (2)"/>
      <sheetName val="Chart8"/>
      <sheetName val="Revenue Data (3)"/>
      <sheetName val="Chart9"/>
      <sheetName val="Revenue Data (4)"/>
      <sheetName val="consumers"/>
      <sheetName val="shp_T&amp;D_drive (3)"/>
      <sheetName val="shp_T&amp;D_drive 15_sep"/>
      <sheetName val="shp_T&amp;D_drive 15_sep (2)"/>
      <sheetName val="Sheet1"/>
      <sheetName val="00 to03"/>
      <sheetName val="Sheet3"/>
      <sheetName val="XL4Test5"/>
      <sheetName val="shp_T_D_drive"/>
      <sheetName val="mpmla wise pp0001"/>
      <sheetName val="zpF0001"/>
      <sheetName val="TLPPOCT"/>
      <sheetName val="mpmla wise pp01_0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gy-mpmla"/>
      <sheetName val="GOKUL"/>
      <sheetName val="yw mpmlaws sumary"/>
      <sheetName val="mpmla WC_01_02 "/>
      <sheetName val="mpmla wise pp01_02"/>
      <sheetName val="KJ-Patrak-2"/>
      <sheetName val="zp01_02_SPILL"/>
      <sheetName val="ZP01_02SPILL_TALWISE"/>
      <sheetName val="ZPA01"/>
      <sheetName val="ZP URBAN IV_V"/>
      <sheetName val="ZP PROF II"/>
      <sheetName val="ZP PROF III "/>
      <sheetName val="ZP APR 00"/>
      <sheetName val="zpmar00"/>
      <sheetName val="mpmla wise pp0001 sort march"/>
      <sheetName val="mpmla wise pp0001 (2)"/>
      <sheetName val="mpwc0001"/>
      <sheetName val="zp0001_MAR"/>
      <sheetName val="zp0001spil_MAR01"/>
      <sheetName val="mpmla wise pp01_02 sept"/>
      <sheetName val="mpmla wise pp01_02 sept_distws"/>
      <sheetName val="mpmla wise pp01_02 nov"/>
      <sheetName val="mpmla wise pp01_02 Dec"/>
      <sheetName val="shp_T&amp;D_drive"/>
      <sheetName val="shp_T_D_drive"/>
      <sheetName val="mpmla wise pp0001"/>
      <sheetName val="zpF00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p_T_D_drive"/>
      <sheetName val="do"/>
      <sheetName val="shp_T&amp;D_drive"/>
      <sheetName val="shp_T&amp;D_drive (2)"/>
      <sheetName val="shp_sch"/>
      <sheetName val="And_City"/>
      <sheetName val="shp_td-comp   s"/>
      <sheetName val="shp_td-comp aug"/>
      <sheetName val="Chart1"/>
      <sheetName val="Chart2"/>
      <sheetName val="Shp-25 fdrs comp  s"/>
      <sheetName val="shp_divisionwise_units"/>
      <sheetName val="shp_divisionwise_units jul-00  "/>
      <sheetName val="Shp-sdn wise data  s"/>
      <sheetName val="Shp-25 fdrs data  s"/>
      <sheetName val="Shp-sdn wise_GIDC fdrs"/>
      <sheetName val="Shp-sdn wise_ind fdrs "/>
      <sheetName val="Shp-sdn wise_Urban fdrs"/>
      <sheetName val="Shp-sdn wise_Urban fdrs dm"/>
      <sheetName val="Chart6"/>
      <sheetName val="Revenue Data"/>
      <sheetName val="Revenue Data (2)"/>
      <sheetName val="Chart8"/>
      <sheetName val="Revenue Data (3)"/>
      <sheetName val="Chart9"/>
      <sheetName val="Revenue Data (4)"/>
      <sheetName val="consumers"/>
      <sheetName val="shp_T&amp;D_drive (3)"/>
      <sheetName val="shp_T&amp;D_drive 15_sep"/>
      <sheetName val="shp_T&amp;D_drive 15_sep (2)"/>
      <sheetName val="FDR MST"/>
      <sheetName val="PASTE"/>
      <sheetName val="zpF0001"/>
      <sheetName val="ACN_PLN  _2_"/>
      <sheetName val="mpmla wise pp01_02"/>
      <sheetName val="ZP AMR"/>
      <sheetName val="MTHWISE FAIL"/>
      <sheetName val="REF"/>
      <sheetName val="MASTER"/>
      <sheetName val="mpmla wise pp0001"/>
      <sheetName val="REL_CONN_13 "/>
      <sheetName val="LMAIN"/>
      <sheetName val="T_D COMP"/>
      <sheetName val="June_07"/>
      <sheetName val="July_07"/>
      <sheetName val="Aug_07"/>
      <sheetName val="SuvP_Ltg_Catwise"/>
      <sheetName val="PP_Ltg_Catwise"/>
      <sheetName val="SuvP_Ind_Catwise "/>
      <sheetName val="PP_Ind_Catwise "/>
      <sheetName val="Sheet3"/>
      <sheetName val="Form-B"/>
      <sheetName val="Name of Lines"/>
      <sheetName val="Master_Data"/>
      <sheetName val="DATA"/>
      <sheetName val="117"/>
      <sheetName val="Recovered_Sheet5"/>
      <sheetName val="PRO_39_C"/>
      <sheetName val="AG UN METER"/>
      <sheetName val="MLA ZP"/>
      <sheetName val="Sheet7"/>
      <sheetName val="PM_testing"/>
      <sheetName val="ACN_PLN  (2)"/>
      <sheetName val="Ag LF"/>
      <sheetName val="Jotana"/>
      <sheetName val="compar jgy"/>
      <sheetName val="COMPARE AG"/>
      <sheetName val="mpmla wise pp02_03"/>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
      <sheetName val="shp_T&amp;D_drive"/>
      <sheetName val="shp_T&amp;D_drive (2)"/>
      <sheetName val="shp_sch"/>
      <sheetName val="And_City"/>
      <sheetName val="shp_td-comp   s"/>
      <sheetName val="shp_td-comp aug"/>
      <sheetName val="Chart1"/>
      <sheetName val="Chart2"/>
      <sheetName val="Shp-25 fdrs comp  s"/>
      <sheetName val="shp_divisionwise_units"/>
      <sheetName val="shp_divisionwise_units jul-00  "/>
      <sheetName val="Shp-sdn wise data  s"/>
      <sheetName val="Shp-25 fdrs data  s"/>
      <sheetName val="Shp-sdn wise_GIDC fdrs"/>
      <sheetName val="Shp-sdn wise_ind fdrs "/>
      <sheetName val="Shp-sdn wise_Urban fdrs"/>
      <sheetName val="Shp-sdn wise_Urban fdrs dm"/>
      <sheetName val="Chart6"/>
      <sheetName val="Revenue Data"/>
      <sheetName val="Revenue Data (2)"/>
      <sheetName val="Chart8"/>
      <sheetName val="Revenue Data (3)"/>
      <sheetName val="Chart9"/>
      <sheetName val="Revenue Data (4)"/>
      <sheetName val="consumers"/>
      <sheetName val="shp_T&amp;D_drive (3)"/>
      <sheetName val="shp_T&amp;D_drive 15_sep"/>
      <sheetName val="shp_T&amp;D_drive 15_sep (2)"/>
      <sheetName val="Existing"/>
      <sheetName val="Modified"/>
      <sheetName val="Proposed"/>
      <sheetName val="CostBenefitRatio"/>
      <sheetName val="Proforma-B"/>
      <sheetName val="shp_T_D_drive"/>
      <sheetName val="mpmla wise pp01_02"/>
      <sheetName val="TT_15 NOS"/>
      <sheetName val="CT_mtr_check"/>
      <sheetName val="mpmla wise pp0001"/>
      <sheetName val="zpF000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20"/>
  <sheetViews>
    <sheetView view="pageBreakPreview" zoomScale="90" zoomScaleSheetLayoutView="90" workbookViewId="0">
      <selection activeCell="B22" sqref="B22"/>
    </sheetView>
  </sheetViews>
  <sheetFormatPr defaultColWidth="9.109375" defaultRowHeight="13.2"/>
  <cols>
    <col min="1" max="1" width="16.5546875" style="36" customWidth="1"/>
    <col min="2" max="2" width="79.33203125" style="36" customWidth="1"/>
    <col min="3" max="3" width="19.33203125" style="36" bestFit="1" customWidth="1"/>
    <col min="4" max="16384" width="9.109375" style="36"/>
  </cols>
  <sheetData>
    <row r="1" spans="1:7" ht="24" customHeight="1">
      <c r="A1" s="343" t="s">
        <v>84</v>
      </c>
      <c r="B1" s="344"/>
      <c r="C1" s="345"/>
      <c r="D1" s="4"/>
      <c r="E1" s="4"/>
      <c r="F1" s="4"/>
      <c r="G1" s="4"/>
    </row>
    <row r="2" spans="1:7" ht="20.25" customHeight="1">
      <c r="A2" s="340" t="s">
        <v>369</v>
      </c>
      <c r="B2" s="341"/>
      <c r="C2" s="342"/>
      <c r="D2" s="5"/>
      <c r="E2" s="5"/>
      <c r="F2" s="5"/>
      <c r="G2" s="5"/>
    </row>
    <row r="3" spans="1:7" ht="24" customHeight="1">
      <c r="A3" s="37" t="s">
        <v>147</v>
      </c>
      <c r="B3" s="38" t="s">
        <v>148</v>
      </c>
      <c r="C3" s="39" t="s">
        <v>149</v>
      </c>
    </row>
    <row r="4" spans="1:7" ht="20.25" customHeight="1">
      <c r="A4" s="74" t="s">
        <v>150</v>
      </c>
      <c r="B4" s="75" t="s">
        <v>151</v>
      </c>
      <c r="C4" s="76" t="s">
        <v>162</v>
      </c>
    </row>
    <row r="5" spans="1:7" ht="20.25" customHeight="1">
      <c r="A5" s="74" t="s">
        <v>152</v>
      </c>
      <c r="B5" s="77" t="s">
        <v>153</v>
      </c>
      <c r="C5" s="76" t="s">
        <v>162</v>
      </c>
    </row>
    <row r="6" spans="1:7" ht="20.25" customHeight="1">
      <c r="A6" s="74" t="s">
        <v>154</v>
      </c>
      <c r="B6" s="157" t="s">
        <v>303</v>
      </c>
      <c r="C6" s="76" t="s">
        <v>162</v>
      </c>
    </row>
    <row r="7" spans="1:7" ht="20.25" customHeight="1">
      <c r="A7" s="74" t="s">
        <v>155</v>
      </c>
      <c r="B7" s="157" t="s">
        <v>286</v>
      </c>
      <c r="C7" s="76" t="s">
        <v>162</v>
      </c>
    </row>
    <row r="8" spans="1:7" ht="20.25" customHeight="1">
      <c r="A8" s="74" t="s">
        <v>156</v>
      </c>
      <c r="B8" s="77" t="s">
        <v>157</v>
      </c>
      <c r="C8" s="76" t="s">
        <v>162</v>
      </c>
    </row>
    <row r="9" spans="1:7" ht="20.25" customHeight="1">
      <c r="A9" s="74" t="s">
        <v>158</v>
      </c>
      <c r="B9" s="77" t="s">
        <v>159</v>
      </c>
      <c r="C9" s="76" t="s">
        <v>162</v>
      </c>
    </row>
    <row r="10" spans="1:7" ht="20.25" customHeight="1">
      <c r="A10" s="74" t="s">
        <v>160</v>
      </c>
      <c r="B10" s="77" t="s">
        <v>161</v>
      </c>
      <c r="C10" s="76" t="s">
        <v>162</v>
      </c>
    </row>
    <row r="11" spans="1:7" ht="20.25" customHeight="1">
      <c r="A11" s="74" t="s">
        <v>163</v>
      </c>
      <c r="B11" s="75" t="s">
        <v>164</v>
      </c>
      <c r="C11" s="76" t="s">
        <v>162</v>
      </c>
    </row>
    <row r="12" spans="1:7" ht="20.25" customHeight="1">
      <c r="A12" s="74" t="s">
        <v>165</v>
      </c>
      <c r="B12" s="77" t="s">
        <v>166</v>
      </c>
      <c r="C12" s="76" t="s">
        <v>162</v>
      </c>
    </row>
    <row r="13" spans="1:7" ht="20.25" customHeight="1">
      <c r="A13" s="74" t="s">
        <v>167</v>
      </c>
      <c r="B13" s="77" t="s">
        <v>168</v>
      </c>
      <c r="C13" s="76" t="s">
        <v>162</v>
      </c>
    </row>
    <row r="14" spans="1:7" ht="20.25" customHeight="1">
      <c r="A14" s="74" t="s">
        <v>169</v>
      </c>
      <c r="B14" s="75" t="s">
        <v>170</v>
      </c>
      <c r="C14" s="76" t="s">
        <v>162</v>
      </c>
    </row>
    <row r="15" spans="1:7" ht="20.25" customHeight="1">
      <c r="A15" s="74" t="s">
        <v>171</v>
      </c>
      <c r="B15" s="75" t="s">
        <v>172</v>
      </c>
      <c r="C15" s="76" t="s">
        <v>162</v>
      </c>
    </row>
    <row r="16" spans="1:7" ht="20.25" customHeight="1">
      <c r="A16" s="74" t="s">
        <v>173</v>
      </c>
      <c r="B16" s="77" t="s">
        <v>174</v>
      </c>
      <c r="C16" s="76" t="s">
        <v>162</v>
      </c>
    </row>
    <row r="17" spans="1:3" ht="20.25" customHeight="1">
      <c r="A17" s="74" t="s">
        <v>175</v>
      </c>
      <c r="B17" s="75" t="s">
        <v>176</v>
      </c>
      <c r="C17" s="76" t="s">
        <v>162</v>
      </c>
    </row>
    <row r="18" spans="1:3" ht="20.25" customHeight="1">
      <c r="A18" s="74" t="s">
        <v>177</v>
      </c>
      <c r="B18" s="75" t="s">
        <v>182</v>
      </c>
      <c r="C18" s="76" t="s">
        <v>162</v>
      </c>
    </row>
    <row r="19" spans="1:3" ht="20.25" customHeight="1">
      <c r="A19" s="74" t="s">
        <v>178</v>
      </c>
      <c r="B19" s="75" t="s">
        <v>179</v>
      </c>
      <c r="C19" s="76" t="s">
        <v>162</v>
      </c>
    </row>
    <row r="20" spans="1:3" ht="20.25" customHeight="1" thickBot="1">
      <c r="A20" s="78" t="s">
        <v>180</v>
      </c>
      <c r="B20" s="79" t="s">
        <v>181</v>
      </c>
      <c r="C20" s="76" t="s">
        <v>162</v>
      </c>
    </row>
  </sheetData>
  <mergeCells count="2">
    <mergeCell ref="A2:C2"/>
    <mergeCell ref="A1:C1"/>
  </mergeCells>
  <printOptions horizontalCentered="1" verticalCentered="1"/>
  <pageMargins left="0.25" right="0.25" top="0.25" bottom="0.25" header="0" footer="0"/>
  <pageSetup paperSize="9" scale="9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9"/>
  <sheetViews>
    <sheetView view="pageBreakPreview" zoomScaleSheetLayoutView="100" workbookViewId="0">
      <selection activeCell="I14" sqref="I14"/>
    </sheetView>
  </sheetViews>
  <sheetFormatPr defaultColWidth="9.109375" defaultRowHeight="13.2"/>
  <cols>
    <col min="1" max="1" width="7.6640625" style="10" customWidth="1"/>
    <col min="2" max="2" width="21.5546875" style="10" customWidth="1"/>
    <col min="3" max="3" width="13.5546875" style="10" customWidth="1"/>
    <col min="4" max="4" width="15.109375" style="10" customWidth="1"/>
    <col min="5" max="5" width="30.44140625" style="10" bestFit="1" customWidth="1"/>
    <col min="6" max="6" width="21.5546875" style="10" customWidth="1"/>
    <col min="7" max="16384" width="9.109375" style="10"/>
  </cols>
  <sheetData>
    <row r="1" spans="1:6" s="50" customFormat="1" ht="74.25" customHeight="1">
      <c r="A1" s="397" t="s">
        <v>298</v>
      </c>
      <c r="B1" s="398"/>
      <c r="C1" s="398"/>
      <c r="D1" s="398"/>
      <c r="E1" s="398"/>
      <c r="F1" s="399"/>
    </row>
    <row r="2" spans="1:6" s="50" customFormat="1" ht="23.25" customHeight="1">
      <c r="A2" s="400" t="s">
        <v>1582</v>
      </c>
      <c r="B2" s="401"/>
      <c r="C2" s="401"/>
      <c r="D2" s="401"/>
      <c r="E2" s="401"/>
      <c r="F2" s="402"/>
    </row>
    <row r="3" spans="1:6" s="50" customFormat="1" ht="23.25" customHeight="1">
      <c r="A3" s="400" t="s">
        <v>125</v>
      </c>
      <c r="B3" s="401"/>
      <c r="C3" s="401"/>
      <c r="D3" s="401"/>
      <c r="E3" s="401"/>
      <c r="F3" s="402"/>
    </row>
    <row r="4" spans="1:6" s="50" customFormat="1" ht="15.6">
      <c r="A4" s="152">
        <v>1</v>
      </c>
      <c r="B4" s="63">
        <v>2</v>
      </c>
      <c r="C4" s="63">
        <v>3</v>
      </c>
      <c r="D4" s="63">
        <v>4</v>
      </c>
      <c r="E4" s="63">
        <v>5</v>
      </c>
      <c r="F4" s="153">
        <v>6</v>
      </c>
    </row>
    <row r="5" spans="1:6" s="50" customFormat="1" ht="44.25" customHeight="1">
      <c r="A5" s="387" t="s">
        <v>103</v>
      </c>
      <c r="B5" s="388" t="s">
        <v>104</v>
      </c>
      <c r="C5" s="388" t="s">
        <v>126</v>
      </c>
      <c r="D5" s="388" t="s">
        <v>127</v>
      </c>
      <c r="E5" s="388" t="s">
        <v>107</v>
      </c>
      <c r="F5" s="125" t="s">
        <v>128</v>
      </c>
    </row>
    <row r="6" spans="1:6" s="50" customFormat="1" ht="15.6">
      <c r="A6" s="387"/>
      <c r="B6" s="388"/>
      <c r="C6" s="388"/>
      <c r="D6" s="388"/>
      <c r="E6" s="388"/>
      <c r="F6" s="125" t="s">
        <v>110</v>
      </c>
    </row>
    <row r="7" spans="1:6" s="50" customFormat="1" ht="17.25" customHeight="1">
      <c r="A7" s="255">
        <v>1</v>
      </c>
      <c r="B7" s="256" t="s">
        <v>111</v>
      </c>
      <c r="C7" s="221">
        <v>38754</v>
      </c>
      <c r="D7" s="269">
        <v>3.5000000000000003E-2</v>
      </c>
      <c r="E7" s="221">
        <v>35</v>
      </c>
      <c r="F7" s="270">
        <f>E7*100/C7</f>
        <v>9.0313257986272391E-2</v>
      </c>
    </row>
    <row r="8" spans="1:6" s="50" customFormat="1" ht="16.5" customHeight="1">
      <c r="A8" s="255">
        <v>2</v>
      </c>
      <c r="B8" s="256" t="s">
        <v>115</v>
      </c>
      <c r="C8" s="221">
        <v>786</v>
      </c>
      <c r="D8" s="269">
        <v>0.03</v>
      </c>
      <c r="E8" s="221">
        <v>3</v>
      </c>
      <c r="F8" s="270">
        <f t="shared" ref="F8:F9" si="0">E8*100/C8</f>
        <v>0.38167938931297712</v>
      </c>
    </row>
    <row r="9" spans="1:6" s="50" customFormat="1" ht="17.25" customHeight="1" thickBot="1">
      <c r="A9" s="275">
        <v>3</v>
      </c>
      <c r="B9" s="276" t="s">
        <v>129</v>
      </c>
      <c r="C9" s="271">
        <v>10</v>
      </c>
      <c r="D9" s="277">
        <v>0.03</v>
      </c>
      <c r="E9" s="271">
        <v>0</v>
      </c>
      <c r="F9" s="273">
        <f t="shared" si="0"/>
        <v>0</v>
      </c>
    </row>
  </sheetData>
  <mergeCells count="8">
    <mergeCell ref="A1:F1"/>
    <mergeCell ref="A3:F3"/>
    <mergeCell ref="A5:A6"/>
    <mergeCell ref="B5:B6"/>
    <mergeCell ref="C5:C6"/>
    <mergeCell ref="A2:F2"/>
    <mergeCell ref="D5:D6"/>
    <mergeCell ref="E5:E6"/>
  </mergeCells>
  <phoneticPr fontId="0" type="noConversion"/>
  <printOptions horizontalCentered="1" verticalCentered="1"/>
  <pageMargins left="0.59055118110236204" right="0.59055118110236204" top="0.98425196850393704" bottom="0.98425196850393704" header="0.511811023622047" footer="0.511811023622047"/>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51"/>
  <sheetViews>
    <sheetView view="pageBreakPreview" zoomScaleSheetLayoutView="100" workbookViewId="0">
      <selection activeCell="E12" sqref="E12"/>
    </sheetView>
  </sheetViews>
  <sheetFormatPr defaultColWidth="9.109375" defaultRowHeight="13.2"/>
  <cols>
    <col min="1" max="1" width="6.109375" style="15" customWidth="1"/>
    <col min="2" max="2" width="8.88671875" style="15" customWidth="1"/>
    <col min="3" max="3" width="14.33203125" style="15" customWidth="1"/>
    <col min="4" max="4" width="14.88671875" style="15" customWidth="1"/>
    <col min="5" max="5" width="15.6640625" style="15" customWidth="1"/>
    <col min="6" max="6" width="12.6640625" style="15" customWidth="1"/>
    <col min="7" max="7" width="13.44140625" style="15" customWidth="1"/>
    <col min="8" max="8" width="12.109375" style="15" bestFit="1" customWidth="1"/>
    <col min="9" max="10" width="9.109375" style="15"/>
    <col min="11" max="11" width="10.88671875" style="15" bestFit="1" customWidth="1"/>
    <col min="12" max="12" width="9.109375" style="15"/>
    <col min="13" max="13" width="13.44140625" style="15" customWidth="1"/>
    <col min="14" max="14" width="12.33203125" style="15" customWidth="1"/>
    <col min="15" max="15" width="11.88671875" style="15" bestFit="1" customWidth="1"/>
    <col min="16" max="16384" width="9.109375" style="15"/>
  </cols>
  <sheetData>
    <row r="1" spans="1:9" ht="48" customHeight="1">
      <c r="A1" s="403" t="s">
        <v>298</v>
      </c>
      <c r="B1" s="404"/>
      <c r="C1" s="404"/>
      <c r="D1" s="404"/>
      <c r="E1" s="404"/>
      <c r="F1" s="404"/>
      <c r="G1" s="404"/>
      <c r="H1" s="405"/>
    </row>
    <row r="2" spans="1:9" ht="13.8">
      <c r="A2" s="406" t="s">
        <v>1582</v>
      </c>
      <c r="B2" s="407"/>
      <c r="C2" s="407"/>
      <c r="D2" s="407"/>
      <c r="E2" s="407"/>
      <c r="F2" s="407"/>
      <c r="G2" s="407"/>
      <c r="H2" s="408"/>
    </row>
    <row r="3" spans="1:9" s="32" customFormat="1" ht="40.5" customHeight="1">
      <c r="A3" s="409" t="s">
        <v>289</v>
      </c>
      <c r="B3" s="410"/>
      <c r="C3" s="410"/>
      <c r="D3" s="410"/>
      <c r="E3" s="410"/>
      <c r="F3" s="410"/>
      <c r="G3" s="410"/>
      <c r="H3" s="411"/>
    </row>
    <row r="4" spans="1:9" s="32" customFormat="1" ht="66">
      <c r="A4" s="88" t="s">
        <v>133</v>
      </c>
      <c r="B4" s="65" t="s">
        <v>39</v>
      </c>
      <c r="C4" s="66" t="s">
        <v>134</v>
      </c>
      <c r="D4" s="66" t="s">
        <v>135</v>
      </c>
      <c r="E4" s="66" t="s">
        <v>194</v>
      </c>
      <c r="F4" s="67" t="s">
        <v>195</v>
      </c>
      <c r="G4" s="34"/>
      <c r="H4" s="87"/>
    </row>
    <row r="5" spans="1:9" s="32" customFormat="1">
      <c r="A5" s="89">
        <v>1</v>
      </c>
      <c r="B5" s="44">
        <v>2</v>
      </c>
      <c r="C5" s="44">
        <v>3</v>
      </c>
      <c r="D5" s="44">
        <v>4</v>
      </c>
      <c r="E5" s="44">
        <v>5</v>
      </c>
      <c r="F5" s="68" t="s">
        <v>196</v>
      </c>
      <c r="G5" s="34"/>
      <c r="H5" s="87"/>
    </row>
    <row r="6" spans="1:9" s="32" customFormat="1" ht="15">
      <c r="A6" s="90">
        <v>1</v>
      </c>
      <c r="B6" s="160">
        <v>45017</v>
      </c>
      <c r="C6" s="161">
        <v>432735</v>
      </c>
      <c r="D6" s="161">
        <v>638506</v>
      </c>
      <c r="E6" s="161">
        <v>1398582</v>
      </c>
      <c r="F6" s="162">
        <v>2.1903975843609929</v>
      </c>
      <c r="G6" s="34"/>
      <c r="H6" s="87"/>
      <c r="I6" s="130"/>
    </row>
    <row r="7" spans="1:9" s="32" customFormat="1" ht="15">
      <c r="A7" s="90">
        <v>2</v>
      </c>
      <c r="B7" s="160">
        <v>45047</v>
      </c>
      <c r="C7" s="161">
        <v>531711</v>
      </c>
      <c r="D7" s="161">
        <v>639792</v>
      </c>
      <c r="E7" s="161">
        <v>2250843</v>
      </c>
      <c r="F7" s="162">
        <v>3.5180855653087253</v>
      </c>
      <c r="G7" s="34"/>
      <c r="H7" s="87"/>
      <c r="I7" s="130"/>
    </row>
    <row r="8" spans="1:9" s="32" customFormat="1" ht="15">
      <c r="A8" s="90">
        <v>3</v>
      </c>
      <c r="B8" s="160">
        <v>45078</v>
      </c>
      <c r="C8" s="161">
        <v>574334</v>
      </c>
      <c r="D8" s="161">
        <v>641514</v>
      </c>
      <c r="E8" s="161">
        <v>3185335</v>
      </c>
      <c r="F8" s="162">
        <v>4.9653398055225608</v>
      </c>
      <c r="G8" s="34"/>
      <c r="H8" s="87"/>
      <c r="I8" s="130"/>
    </row>
    <row r="9" spans="1:9" s="32" customFormat="1" ht="15">
      <c r="A9" s="90">
        <v>4</v>
      </c>
      <c r="B9" s="160">
        <v>45108</v>
      </c>
      <c r="C9" s="161">
        <v>528170</v>
      </c>
      <c r="D9" s="161">
        <v>642177</v>
      </c>
      <c r="E9" s="161">
        <v>2229226</v>
      </c>
      <c r="F9" s="162">
        <v>3.4713575852140455</v>
      </c>
      <c r="G9" s="34"/>
      <c r="H9" s="87"/>
    </row>
    <row r="10" spans="1:9" s="32" customFormat="1" ht="15">
      <c r="A10" s="90">
        <v>5</v>
      </c>
      <c r="B10" s="160">
        <v>45139</v>
      </c>
      <c r="C10" s="161">
        <v>476195</v>
      </c>
      <c r="D10" s="161">
        <v>637918</v>
      </c>
      <c r="E10" s="161">
        <v>1825092</v>
      </c>
      <c r="F10" s="162">
        <v>2.8610134844917372</v>
      </c>
      <c r="G10" s="34"/>
      <c r="H10" s="87"/>
    </row>
    <row r="11" spans="1:9" s="32" customFormat="1" ht="15">
      <c r="A11" s="90">
        <v>6</v>
      </c>
      <c r="B11" s="160">
        <v>45170</v>
      </c>
      <c r="C11" s="161">
        <v>519834</v>
      </c>
      <c r="D11" s="161">
        <v>643725</v>
      </c>
      <c r="E11" s="161">
        <v>2160657</v>
      </c>
      <c r="F11" s="162">
        <v>3.3564907375043691</v>
      </c>
      <c r="G11" s="34"/>
      <c r="H11" s="87"/>
    </row>
    <row r="12" spans="1:9" s="32" customFormat="1" ht="15">
      <c r="A12" s="90">
        <v>7</v>
      </c>
      <c r="B12" s="160">
        <v>45200</v>
      </c>
      <c r="C12" s="161">
        <v>433048</v>
      </c>
      <c r="D12" s="161">
        <v>644552</v>
      </c>
      <c r="E12" s="161">
        <v>1321883</v>
      </c>
      <c r="F12" s="162">
        <v>2.0508554779133412</v>
      </c>
      <c r="G12" s="34"/>
      <c r="H12" s="87"/>
    </row>
    <row r="13" spans="1:9" s="32" customFormat="1" ht="15">
      <c r="A13" s="90">
        <v>8</v>
      </c>
      <c r="B13" s="160">
        <v>45231</v>
      </c>
      <c r="C13" s="161">
        <v>413765</v>
      </c>
      <c r="D13" s="161">
        <v>645765</v>
      </c>
      <c r="E13" s="161">
        <v>1254229</v>
      </c>
      <c r="F13" s="162">
        <v>1.9422375012581976</v>
      </c>
      <c r="G13" s="34"/>
      <c r="H13" s="87"/>
    </row>
    <row r="14" spans="1:9" s="32" customFormat="1" ht="15">
      <c r="A14" s="90">
        <v>9</v>
      </c>
      <c r="B14" s="160">
        <v>45261</v>
      </c>
      <c r="C14" s="161">
        <v>414798</v>
      </c>
      <c r="D14" s="161">
        <v>650160</v>
      </c>
      <c r="E14" s="161">
        <v>1215918</v>
      </c>
      <c r="F14" s="162">
        <v>1.8701827242524918</v>
      </c>
      <c r="G14" s="34"/>
      <c r="H14" s="87"/>
    </row>
    <row r="15" spans="1:9" s="32" customFormat="1" ht="15">
      <c r="A15" s="90">
        <v>10</v>
      </c>
      <c r="B15" s="160">
        <v>45292</v>
      </c>
      <c r="C15" s="161">
        <v>398821</v>
      </c>
      <c r="D15" s="161">
        <v>652906</v>
      </c>
      <c r="E15" s="161">
        <v>1069888</v>
      </c>
      <c r="F15" s="162">
        <v>1.6386554879262865</v>
      </c>
      <c r="G15" s="34"/>
      <c r="H15" s="87"/>
    </row>
    <row r="16" spans="1:9" s="32" customFormat="1" ht="15">
      <c r="A16" s="90">
        <v>11</v>
      </c>
      <c r="B16" s="160">
        <v>45323</v>
      </c>
      <c r="C16" s="161">
        <v>362490</v>
      </c>
      <c r="D16" s="161">
        <v>654951</v>
      </c>
      <c r="E16" s="161">
        <v>887566</v>
      </c>
      <c r="F16" s="162">
        <v>1.3551639740988257</v>
      </c>
      <c r="G16" s="34"/>
      <c r="H16" s="87"/>
    </row>
    <row r="17" spans="1:8" s="32" customFormat="1" ht="15">
      <c r="A17" s="90">
        <v>12</v>
      </c>
      <c r="B17" s="160">
        <v>45352</v>
      </c>
      <c r="C17" s="161">
        <v>469523</v>
      </c>
      <c r="D17" s="161">
        <v>654851</v>
      </c>
      <c r="E17" s="161">
        <v>1364916</v>
      </c>
      <c r="F17" s="162">
        <v>2.0843153633421956</v>
      </c>
      <c r="G17" s="34"/>
      <c r="H17" s="87"/>
    </row>
    <row r="18" spans="1:8" s="32" customFormat="1" ht="8.25" customHeight="1">
      <c r="A18" s="91"/>
      <c r="B18" s="41"/>
      <c r="C18" s="42"/>
      <c r="D18" s="42"/>
      <c r="E18" s="43"/>
      <c r="F18" s="34"/>
      <c r="G18" s="34"/>
      <c r="H18" s="87"/>
    </row>
    <row r="19" spans="1:8" s="32" customFormat="1" ht="18" customHeight="1">
      <c r="A19" s="412" t="s">
        <v>290</v>
      </c>
      <c r="B19" s="413"/>
      <c r="C19" s="413"/>
      <c r="D19" s="413"/>
      <c r="E19" s="413"/>
      <c r="F19" s="413"/>
      <c r="G19" s="413"/>
      <c r="H19" s="414"/>
    </row>
    <row r="20" spans="1:8" s="32" customFormat="1" ht="93.75" customHeight="1">
      <c r="A20" s="88" t="s">
        <v>133</v>
      </c>
      <c r="B20" s="65" t="s">
        <v>39</v>
      </c>
      <c r="C20" s="64" t="s">
        <v>136</v>
      </c>
      <c r="D20" s="66" t="s">
        <v>137</v>
      </c>
      <c r="E20" s="66" t="s">
        <v>291</v>
      </c>
      <c r="F20" s="66" t="s">
        <v>135</v>
      </c>
      <c r="G20" s="67" t="s">
        <v>197</v>
      </c>
      <c r="H20" s="92" t="s">
        <v>198</v>
      </c>
    </row>
    <row r="21" spans="1:8" s="32" customFormat="1">
      <c r="A21" s="89">
        <v>1</v>
      </c>
      <c r="B21" s="44">
        <v>2</v>
      </c>
      <c r="C21" s="44">
        <v>3</v>
      </c>
      <c r="D21" s="44">
        <v>4</v>
      </c>
      <c r="E21" s="44" t="s">
        <v>138</v>
      </c>
      <c r="F21" s="44">
        <v>6</v>
      </c>
      <c r="G21" s="44">
        <v>7</v>
      </c>
      <c r="H21" s="93" t="s">
        <v>199</v>
      </c>
    </row>
    <row r="22" spans="1:8" s="32" customFormat="1" ht="15">
      <c r="A22" s="90">
        <v>1</v>
      </c>
      <c r="B22" s="160">
        <f>B6</f>
        <v>45017</v>
      </c>
      <c r="C22" s="163">
        <v>445.71736111111119</v>
      </c>
      <c r="D22" s="161">
        <v>432735</v>
      </c>
      <c r="E22" s="164"/>
      <c r="F22" s="161">
        <v>638506</v>
      </c>
      <c r="G22" s="163">
        <v>96576.055555555577</v>
      </c>
      <c r="H22" s="295">
        <v>0.15125316842058739</v>
      </c>
    </row>
    <row r="23" spans="1:8" s="32" customFormat="1" ht="15">
      <c r="A23" s="90">
        <v>2</v>
      </c>
      <c r="B23" s="160">
        <f t="shared" ref="B23:B33" si="0">B7</f>
        <v>45047</v>
      </c>
      <c r="C23" s="163">
        <v>1003.1993055555555</v>
      </c>
      <c r="D23" s="161">
        <v>531711</v>
      </c>
      <c r="E23" s="164"/>
      <c r="F23" s="161">
        <v>639792</v>
      </c>
      <c r="G23" s="163">
        <v>204772.55277777775</v>
      </c>
      <c r="H23" s="295">
        <v>0.32006113358369243</v>
      </c>
    </row>
    <row r="24" spans="1:8" s="32" customFormat="1" ht="15">
      <c r="A24" s="90">
        <v>3</v>
      </c>
      <c r="B24" s="160">
        <f t="shared" si="0"/>
        <v>45078</v>
      </c>
      <c r="C24" s="163">
        <v>1573.8374999999996</v>
      </c>
      <c r="D24" s="161">
        <v>574334</v>
      </c>
      <c r="E24" s="163"/>
      <c r="F24" s="161">
        <v>641514</v>
      </c>
      <c r="G24" s="163">
        <v>295951.20138888888</v>
      </c>
      <c r="H24" s="295">
        <v>0.46133241268138947</v>
      </c>
    </row>
    <row r="25" spans="1:8" s="32" customFormat="1" ht="15">
      <c r="A25" s="90">
        <v>4</v>
      </c>
      <c r="B25" s="160">
        <f t="shared" si="0"/>
        <v>45108</v>
      </c>
      <c r="C25" s="163">
        <v>663.24583333333317</v>
      </c>
      <c r="D25" s="161">
        <v>528170</v>
      </c>
      <c r="E25" s="164"/>
      <c r="F25" s="161">
        <v>642177</v>
      </c>
      <c r="G25" s="163">
        <v>141899.60347222222</v>
      </c>
      <c r="H25" s="295">
        <v>0.22096649906835999</v>
      </c>
    </row>
    <row r="26" spans="1:8" s="32" customFormat="1" ht="15">
      <c r="A26" s="90">
        <v>5</v>
      </c>
      <c r="B26" s="160">
        <f t="shared" si="0"/>
        <v>45139</v>
      </c>
      <c r="C26" s="163">
        <v>464.26597222222216</v>
      </c>
      <c r="D26" s="161">
        <v>476195</v>
      </c>
      <c r="E26" s="164"/>
      <c r="F26" s="161">
        <v>637918</v>
      </c>
      <c r="G26" s="163">
        <v>101240.02083333333</v>
      </c>
      <c r="H26" s="295">
        <v>0.15870381590319341</v>
      </c>
    </row>
    <row r="27" spans="1:8" s="32" customFormat="1" ht="15">
      <c r="A27" s="90">
        <v>6</v>
      </c>
      <c r="B27" s="160">
        <f t="shared" si="0"/>
        <v>45170</v>
      </c>
      <c r="C27" s="163">
        <v>618.77222222222213</v>
      </c>
      <c r="D27" s="161">
        <v>519834</v>
      </c>
      <c r="E27" s="163"/>
      <c r="F27" s="161">
        <v>643725</v>
      </c>
      <c r="G27" s="163">
        <v>131851.41111111111</v>
      </c>
      <c r="H27" s="295">
        <v>0.20482568039319757</v>
      </c>
    </row>
    <row r="28" spans="1:8" s="61" customFormat="1" ht="15">
      <c r="A28" s="117">
        <v>7</v>
      </c>
      <c r="B28" s="160">
        <f t="shared" si="0"/>
        <v>45200</v>
      </c>
      <c r="C28" s="165">
        <v>343.53541666666672</v>
      </c>
      <c r="D28" s="166">
        <v>433048</v>
      </c>
      <c r="E28" s="167"/>
      <c r="F28" s="166">
        <v>644552</v>
      </c>
      <c r="G28" s="165">
        <v>71240.596527777787</v>
      </c>
      <c r="H28" s="296">
        <v>0.11052730660641467</v>
      </c>
    </row>
    <row r="29" spans="1:8" s="61" customFormat="1" ht="15">
      <c r="A29" s="117">
        <v>8</v>
      </c>
      <c r="B29" s="160">
        <f t="shared" si="0"/>
        <v>45231</v>
      </c>
      <c r="C29" s="165">
        <v>361.82847222222216</v>
      </c>
      <c r="D29" s="166">
        <v>413765</v>
      </c>
      <c r="E29" s="167"/>
      <c r="F29" s="166">
        <v>645765</v>
      </c>
      <c r="G29" s="165">
        <v>73884.039583333331</v>
      </c>
      <c r="H29" s="296">
        <v>0.11441319920301245</v>
      </c>
    </row>
    <row r="30" spans="1:8" s="61" customFormat="1" ht="15">
      <c r="A30" s="117">
        <v>9</v>
      </c>
      <c r="B30" s="160">
        <f t="shared" si="0"/>
        <v>45261</v>
      </c>
      <c r="C30" s="165">
        <v>307.56388888888887</v>
      </c>
      <c r="D30" s="166">
        <v>414798</v>
      </c>
      <c r="E30" s="165"/>
      <c r="F30" s="166">
        <v>650160</v>
      </c>
      <c r="G30" s="165">
        <v>65362.934027777774</v>
      </c>
      <c r="H30" s="296">
        <v>0.10053361330715174</v>
      </c>
    </row>
    <row r="31" spans="1:8" s="32" customFormat="1" ht="15">
      <c r="A31" s="90">
        <v>10</v>
      </c>
      <c r="B31" s="160">
        <f t="shared" si="0"/>
        <v>45292</v>
      </c>
      <c r="C31" s="163">
        <v>295.73194444444459</v>
      </c>
      <c r="D31" s="161">
        <v>398821</v>
      </c>
      <c r="E31" s="164"/>
      <c r="F31" s="161">
        <v>652906</v>
      </c>
      <c r="G31" s="163">
        <v>61182.130555555559</v>
      </c>
      <c r="H31" s="295">
        <v>9.3707410493326079E-2</v>
      </c>
    </row>
    <row r="32" spans="1:8" s="32" customFormat="1" ht="15">
      <c r="A32" s="90">
        <v>11</v>
      </c>
      <c r="B32" s="160">
        <f t="shared" si="0"/>
        <v>45323</v>
      </c>
      <c r="C32" s="163">
        <v>220.72916666666663</v>
      </c>
      <c r="D32" s="161">
        <v>362490</v>
      </c>
      <c r="E32" s="164"/>
      <c r="F32" s="161">
        <v>654951</v>
      </c>
      <c r="G32" s="163">
        <v>48085.782638888879</v>
      </c>
      <c r="H32" s="295">
        <v>7.3418901015326152E-2</v>
      </c>
    </row>
    <row r="33" spans="1:8" s="32" customFormat="1" ht="15">
      <c r="A33" s="90">
        <v>12</v>
      </c>
      <c r="B33" s="160">
        <f t="shared" si="0"/>
        <v>45352</v>
      </c>
      <c r="C33" s="163">
        <v>311.93819444444443</v>
      </c>
      <c r="D33" s="161">
        <v>469523</v>
      </c>
      <c r="E33" s="163"/>
      <c r="F33" s="161">
        <v>654851</v>
      </c>
      <c r="G33" s="163">
        <v>65163.542361111089</v>
      </c>
      <c r="H33" s="295">
        <v>9.9508960604948432E-2</v>
      </c>
    </row>
    <row r="34" spans="1:8" s="32" customFormat="1" ht="5.25" customHeight="1">
      <c r="A34" s="94"/>
      <c r="B34" s="34"/>
      <c r="C34" s="95"/>
      <c r="D34" s="95"/>
      <c r="E34" s="95"/>
      <c r="F34" s="95"/>
      <c r="G34" s="95"/>
      <c r="H34" s="87"/>
    </row>
    <row r="35" spans="1:8" s="32" customFormat="1" ht="38.25" customHeight="1">
      <c r="A35" s="412" t="s">
        <v>144</v>
      </c>
      <c r="B35" s="413"/>
      <c r="C35" s="413"/>
      <c r="D35" s="413"/>
      <c r="E35" s="413"/>
      <c r="F35" s="413"/>
      <c r="G35" s="413"/>
      <c r="H35" s="414"/>
    </row>
    <row r="36" spans="1:8" s="32" customFormat="1" ht="98.25" customHeight="1">
      <c r="A36" s="88" t="s">
        <v>133</v>
      </c>
      <c r="B36" s="65" t="s">
        <v>39</v>
      </c>
      <c r="C36" s="64" t="s">
        <v>140</v>
      </c>
      <c r="D36" s="64" t="s">
        <v>141</v>
      </c>
      <c r="E36" s="64" t="s">
        <v>200</v>
      </c>
      <c r="F36" s="64" t="s">
        <v>142</v>
      </c>
      <c r="G36" s="66" t="s">
        <v>201</v>
      </c>
      <c r="H36" s="96" t="s">
        <v>202</v>
      </c>
    </row>
    <row r="37" spans="1:8" s="32" customFormat="1" ht="17.25" customHeight="1">
      <c r="A37" s="89">
        <v>1</v>
      </c>
      <c r="B37" s="44">
        <v>2</v>
      </c>
      <c r="C37" s="44">
        <v>3</v>
      </c>
      <c r="D37" s="44">
        <v>4</v>
      </c>
      <c r="E37" s="44" t="s">
        <v>138</v>
      </c>
      <c r="F37" s="44">
        <v>6</v>
      </c>
      <c r="G37" s="44">
        <v>7</v>
      </c>
      <c r="H37" s="97" t="s">
        <v>199</v>
      </c>
    </row>
    <row r="38" spans="1:8" s="32" customFormat="1" ht="15">
      <c r="A38" s="90">
        <v>1</v>
      </c>
      <c r="B38" s="160">
        <f>B6</f>
        <v>45017</v>
      </c>
      <c r="C38" s="161">
        <v>12588</v>
      </c>
      <c r="D38" s="161">
        <v>561473</v>
      </c>
      <c r="E38" s="161"/>
      <c r="F38" s="161">
        <v>638506</v>
      </c>
      <c r="G38" s="161">
        <v>3137990</v>
      </c>
      <c r="H38" s="283">
        <v>4.9145818520107873</v>
      </c>
    </row>
    <row r="39" spans="1:8" s="32" customFormat="1" ht="15">
      <c r="A39" s="90">
        <v>2</v>
      </c>
      <c r="B39" s="160">
        <f t="shared" ref="B39:B49" si="1">B7</f>
        <v>45047</v>
      </c>
      <c r="C39" s="161">
        <v>14662</v>
      </c>
      <c r="D39" s="161">
        <v>579981</v>
      </c>
      <c r="E39" s="161"/>
      <c r="F39" s="161">
        <v>639792</v>
      </c>
      <c r="G39" s="161">
        <v>3433977</v>
      </c>
      <c r="H39" s="283">
        <v>5.3673334458699076</v>
      </c>
    </row>
    <row r="40" spans="1:8" s="32" customFormat="1" ht="15">
      <c r="A40" s="90">
        <v>3</v>
      </c>
      <c r="B40" s="160">
        <f t="shared" si="1"/>
        <v>45078</v>
      </c>
      <c r="C40" s="161">
        <v>18083</v>
      </c>
      <c r="D40" s="161">
        <v>605047</v>
      </c>
      <c r="E40" s="161"/>
      <c r="F40" s="161">
        <v>641514</v>
      </c>
      <c r="G40" s="161">
        <v>4069236</v>
      </c>
      <c r="H40" s="283">
        <v>6.3431756750437245</v>
      </c>
    </row>
    <row r="41" spans="1:8" s="32" customFormat="1" ht="15">
      <c r="A41" s="90">
        <v>4</v>
      </c>
      <c r="B41" s="160">
        <f t="shared" si="1"/>
        <v>45108</v>
      </c>
      <c r="C41" s="161">
        <v>17453</v>
      </c>
      <c r="D41" s="161">
        <v>594613</v>
      </c>
      <c r="E41" s="161"/>
      <c r="F41" s="161">
        <v>642177</v>
      </c>
      <c r="G41" s="161">
        <v>3993954</v>
      </c>
      <c r="H41" s="283">
        <v>6.2193974558416141</v>
      </c>
    </row>
    <row r="42" spans="1:8" s="32" customFormat="1" ht="15">
      <c r="A42" s="90">
        <v>5</v>
      </c>
      <c r="B42" s="160">
        <f t="shared" si="1"/>
        <v>45139</v>
      </c>
      <c r="C42" s="161">
        <v>15217</v>
      </c>
      <c r="D42" s="161">
        <v>576355</v>
      </c>
      <c r="E42" s="161"/>
      <c r="F42" s="161">
        <v>637918</v>
      </c>
      <c r="G42" s="161">
        <v>3693453</v>
      </c>
      <c r="H42" s="283">
        <v>5.7898554359651238</v>
      </c>
    </row>
    <row r="43" spans="1:8" s="32" customFormat="1" ht="15">
      <c r="A43" s="90">
        <v>6</v>
      </c>
      <c r="B43" s="160">
        <f t="shared" si="1"/>
        <v>45170</v>
      </c>
      <c r="C43" s="161">
        <v>16609</v>
      </c>
      <c r="D43" s="161">
        <v>589700</v>
      </c>
      <c r="E43" s="161"/>
      <c r="F43" s="161">
        <v>643725</v>
      </c>
      <c r="G43" s="161">
        <v>4041781</v>
      </c>
      <c r="H43" s="283">
        <v>6.2787385917899723</v>
      </c>
    </row>
    <row r="44" spans="1:8" s="32" customFormat="1" ht="15">
      <c r="A44" s="90">
        <v>7</v>
      </c>
      <c r="B44" s="160">
        <f t="shared" si="1"/>
        <v>45200</v>
      </c>
      <c r="C44" s="161">
        <v>14210</v>
      </c>
      <c r="D44" s="161">
        <v>574501</v>
      </c>
      <c r="E44" s="161"/>
      <c r="F44" s="161">
        <v>644552</v>
      </c>
      <c r="G44" s="161">
        <v>3458220</v>
      </c>
      <c r="H44" s="283">
        <v>5.3653079968722466</v>
      </c>
    </row>
    <row r="45" spans="1:8" s="32" customFormat="1" ht="15">
      <c r="A45" s="90">
        <v>8</v>
      </c>
      <c r="B45" s="160">
        <f t="shared" si="1"/>
        <v>45231</v>
      </c>
      <c r="C45" s="161">
        <v>14850</v>
      </c>
      <c r="D45" s="161">
        <v>586984</v>
      </c>
      <c r="E45" s="161"/>
      <c r="F45" s="161">
        <v>645765</v>
      </c>
      <c r="G45" s="161">
        <v>3458901</v>
      </c>
      <c r="H45" s="283">
        <v>5.3562844068662745</v>
      </c>
    </row>
    <row r="46" spans="1:8" s="32" customFormat="1" ht="15">
      <c r="A46" s="90">
        <v>9</v>
      </c>
      <c r="B46" s="160">
        <f t="shared" si="1"/>
        <v>45261</v>
      </c>
      <c r="C46" s="161">
        <v>11797</v>
      </c>
      <c r="D46" s="161">
        <v>573392</v>
      </c>
      <c r="E46" s="161"/>
      <c r="F46" s="161">
        <v>650160</v>
      </c>
      <c r="G46" s="161">
        <v>2857221</v>
      </c>
      <c r="H46" s="283">
        <v>4.3946428571428573</v>
      </c>
    </row>
    <row r="47" spans="1:8" s="32" customFormat="1" ht="15">
      <c r="A47" s="90">
        <v>10</v>
      </c>
      <c r="B47" s="160">
        <f t="shared" si="1"/>
        <v>45292</v>
      </c>
      <c r="C47" s="161">
        <v>11101</v>
      </c>
      <c r="D47" s="161">
        <v>571656</v>
      </c>
      <c r="E47" s="161"/>
      <c r="F47" s="161">
        <v>652906</v>
      </c>
      <c r="G47" s="161">
        <v>2637681</v>
      </c>
      <c r="H47" s="283">
        <v>4.0399092671839441</v>
      </c>
    </row>
    <row r="48" spans="1:8" s="32" customFormat="1" ht="15">
      <c r="A48" s="90">
        <v>11</v>
      </c>
      <c r="B48" s="160">
        <f t="shared" si="1"/>
        <v>45323</v>
      </c>
      <c r="C48" s="161">
        <v>10864</v>
      </c>
      <c r="D48" s="161">
        <v>563474</v>
      </c>
      <c r="E48" s="161"/>
      <c r="F48" s="161">
        <v>654951</v>
      </c>
      <c r="G48" s="161">
        <v>2664953</v>
      </c>
      <c r="H48" s="283">
        <v>4.0689349279564428</v>
      </c>
    </row>
    <row r="49" spans="1:11" s="32" customFormat="1" ht="15.6" thickBot="1">
      <c r="A49" s="98">
        <v>12</v>
      </c>
      <c r="B49" s="160">
        <f t="shared" si="1"/>
        <v>45352</v>
      </c>
      <c r="C49" s="284">
        <v>15823</v>
      </c>
      <c r="D49" s="284">
        <v>601293</v>
      </c>
      <c r="E49" s="284"/>
      <c r="F49" s="284">
        <v>654851</v>
      </c>
      <c r="G49" s="284">
        <v>3812978</v>
      </c>
      <c r="H49" s="285">
        <v>5.8226650031839302</v>
      </c>
    </row>
    <row r="51" spans="1:11">
      <c r="K51" s="16"/>
    </row>
  </sheetData>
  <mergeCells count="5">
    <mergeCell ref="A1:H1"/>
    <mergeCell ref="A2:H2"/>
    <mergeCell ref="A3:H3"/>
    <mergeCell ref="A19:H19"/>
    <mergeCell ref="A35:H35"/>
  </mergeCells>
  <printOptions horizontalCentered="1" verticalCentered="1"/>
  <pageMargins left="0" right="0" top="0" bottom="0" header="0" footer="0"/>
  <pageSetup paperSize="9" scale="5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51"/>
  <sheetViews>
    <sheetView view="pageBreakPreview" zoomScaleSheetLayoutView="100" workbookViewId="0">
      <selection activeCell="I54" sqref="I54"/>
    </sheetView>
  </sheetViews>
  <sheetFormatPr defaultColWidth="9.109375" defaultRowHeight="13.2"/>
  <cols>
    <col min="1" max="1" width="4" style="17" bestFit="1" customWidth="1"/>
    <col min="2" max="2" width="9.44140625" style="17" customWidth="1"/>
    <col min="3" max="3" width="15.44140625" style="17" customWidth="1"/>
    <col min="4" max="4" width="14.88671875" style="17" bestFit="1" customWidth="1"/>
    <col min="5" max="5" width="19.6640625" style="17" bestFit="1" customWidth="1"/>
    <col min="6" max="6" width="10.88671875" style="17" bestFit="1" customWidth="1"/>
    <col min="7" max="7" width="17.33203125" style="17" customWidth="1"/>
    <col min="8" max="8" width="10" style="17" bestFit="1" customWidth="1"/>
    <col min="9" max="9" width="11.109375" style="17" bestFit="1" customWidth="1"/>
    <col min="10" max="10" width="9.109375" style="17"/>
    <col min="11" max="11" width="13.44140625" style="17" bestFit="1" customWidth="1"/>
    <col min="12" max="14" width="9.109375" style="17"/>
    <col min="15" max="15" width="13.109375" style="17" bestFit="1" customWidth="1"/>
    <col min="16" max="16384" width="9.109375" style="17"/>
  </cols>
  <sheetData>
    <row r="1" spans="1:8" ht="49.5" customHeight="1">
      <c r="A1" s="403" t="s">
        <v>298</v>
      </c>
      <c r="B1" s="404"/>
      <c r="C1" s="404"/>
      <c r="D1" s="404"/>
      <c r="E1" s="404"/>
      <c r="F1" s="404"/>
      <c r="G1" s="404"/>
      <c r="H1" s="405"/>
    </row>
    <row r="2" spans="1:8" ht="15.6">
      <c r="A2" s="420" t="s">
        <v>1582</v>
      </c>
      <c r="B2" s="421"/>
      <c r="C2" s="421"/>
      <c r="D2" s="421"/>
      <c r="E2" s="421"/>
      <c r="F2" s="421"/>
      <c r="G2" s="421"/>
      <c r="H2" s="422"/>
    </row>
    <row r="3" spans="1:8" ht="29.25" customHeight="1">
      <c r="A3" s="423" t="s">
        <v>293</v>
      </c>
      <c r="B3" s="424"/>
      <c r="C3" s="424"/>
      <c r="D3" s="424"/>
      <c r="E3" s="424"/>
      <c r="F3" s="424"/>
      <c r="G3" s="424"/>
      <c r="H3" s="425"/>
    </row>
    <row r="4" spans="1:8" ht="6" customHeight="1">
      <c r="A4" s="418"/>
      <c r="B4" s="419"/>
      <c r="C4" s="419"/>
      <c r="D4" s="419"/>
      <c r="E4" s="419"/>
      <c r="F4" s="419"/>
      <c r="G4" s="419"/>
      <c r="H4" s="99"/>
    </row>
    <row r="5" spans="1:8" ht="69" customHeight="1">
      <c r="A5" s="88" t="s">
        <v>133</v>
      </c>
      <c r="B5" s="65" t="s">
        <v>39</v>
      </c>
      <c r="C5" s="66" t="s">
        <v>134</v>
      </c>
      <c r="D5" s="66" t="s">
        <v>135</v>
      </c>
      <c r="E5" s="66" t="s">
        <v>194</v>
      </c>
      <c r="F5" s="67" t="s">
        <v>195</v>
      </c>
      <c r="G5" s="100"/>
      <c r="H5" s="99"/>
    </row>
    <row r="6" spans="1:8" s="30" customFormat="1">
      <c r="A6" s="101">
        <v>1</v>
      </c>
      <c r="B6" s="70">
        <v>2</v>
      </c>
      <c r="C6" s="70">
        <v>3</v>
      </c>
      <c r="D6" s="70">
        <v>4</v>
      </c>
      <c r="E6" s="70">
        <v>5</v>
      </c>
      <c r="F6" s="45" t="s">
        <v>196</v>
      </c>
      <c r="G6" s="100"/>
      <c r="H6" s="102"/>
    </row>
    <row r="7" spans="1:8" s="30" customFormat="1" ht="15">
      <c r="A7" s="103">
        <v>1</v>
      </c>
      <c r="B7" s="160">
        <f>'SoP011 AG'!B6</f>
        <v>45017</v>
      </c>
      <c r="C7" s="168">
        <v>1491705</v>
      </c>
      <c r="D7" s="168">
        <v>2152188</v>
      </c>
      <c r="E7" s="168">
        <v>3856234</v>
      </c>
      <c r="F7" s="116">
        <v>1.7917737669757474</v>
      </c>
      <c r="G7" s="100"/>
      <c r="H7" s="102"/>
    </row>
    <row r="8" spans="1:8" s="30" customFormat="1" ht="15">
      <c r="A8" s="103">
        <v>2</v>
      </c>
      <c r="B8" s="160">
        <f>'SoP011 AG'!B7</f>
        <v>45047</v>
      </c>
      <c r="C8" s="168">
        <v>1951667</v>
      </c>
      <c r="D8" s="168">
        <v>2154975</v>
      </c>
      <c r="E8" s="168">
        <v>8567233</v>
      </c>
      <c r="F8" s="116">
        <v>3.9755602733210362</v>
      </c>
      <c r="G8" s="100"/>
      <c r="H8" s="102"/>
    </row>
    <row r="9" spans="1:8" s="30" customFormat="1" ht="15">
      <c r="A9" s="103">
        <v>3</v>
      </c>
      <c r="B9" s="160">
        <f>'SoP011 AG'!B8</f>
        <v>45078</v>
      </c>
      <c r="C9" s="168">
        <v>1997685</v>
      </c>
      <c r="D9" s="168">
        <v>2141140</v>
      </c>
      <c r="E9" s="168">
        <v>12857004</v>
      </c>
      <c r="F9" s="116">
        <v>6.0047470039324846</v>
      </c>
      <c r="G9" s="100"/>
      <c r="H9" s="102"/>
    </row>
    <row r="10" spans="1:8" s="30" customFormat="1" ht="15">
      <c r="A10" s="103">
        <v>4</v>
      </c>
      <c r="B10" s="160">
        <f>'SoP011 AG'!B9</f>
        <v>45108</v>
      </c>
      <c r="C10" s="168">
        <v>1860758</v>
      </c>
      <c r="D10" s="168">
        <v>2143967</v>
      </c>
      <c r="E10" s="168">
        <v>7564424</v>
      </c>
      <c r="F10" s="116">
        <v>3.5282371417097371</v>
      </c>
      <c r="G10" s="100"/>
      <c r="H10" s="102"/>
    </row>
    <row r="11" spans="1:8" s="30" customFormat="1" ht="15">
      <c r="A11" s="103">
        <v>5</v>
      </c>
      <c r="B11" s="160">
        <f>'SoP011 AG'!B10</f>
        <v>45139</v>
      </c>
      <c r="C11" s="168">
        <v>1554510</v>
      </c>
      <c r="D11" s="168">
        <v>2147784</v>
      </c>
      <c r="E11" s="168">
        <v>4542495</v>
      </c>
      <c r="F11" s="116">
        <v>2.1149682649651922</v>
      </c>
      <c r="G11" s="100"/>
      <c r="H11" s="102"/>
    </row>
    <row r="12" spans="1:8" s="30" customFormat="1" ht="15">
      <c r="A12" s="103">
        <v>6</v>
      </c>
      <c r="B12" s="160">
        <f>'SoP011 AG'!B11</f>
        <v>45170</v>
      </c>
      <c r="C12" s="168">
        <v>1789263</v>
      </c>
      <c r="D12" s="168">
        <v>2158507</v>
      </c>
      <c r="E12" s="168">
        <v>6750629</v>
      </c>
      <c r="F12" s="116">
        <v>3.1274529107387652</v>
      </c>
      <c r="G12" s="100"/>
      <c r="H12" s="102"/>
    </row>
    <row r="13" spans="1:8" s="30" customFormat="1" ht="15">
      <c r="A13" s="103">
        <v>7</v>
      </c>
      <c r="B13" s="160">
        <f>'SoP011 AG'!B12</f>
        <v>45200</v>
      </c>
      <c r="C13" s="168">
        <v>1417523</v>
      </c>
      <c r="D13" s="168">
        <v>2166168</v>
      </c>
      <c r="E13" s="168">
        <v>3506820</v>
      </c>
      <c r="F13" s="116">
        <v>1.6189049048827238</v>
      </c>
      <c r="G13" s="100"/>
      <c r="H13" s="102"/>
    </row>
    <row r="14" spans="1:8" s="30" customFormat="1" ht="15">
      <c r="A14" s="103">
        <v>8</v>
      </c>
      <c r="B14" s="160">
        <f>'SoP011 AG'!B13</f>
        <v>45231</v>
      </c>
      <c r="C14" s="168">
        <v>1556194</v>
      </c>
      <c r="D14" s="168">
        <v>2168818</v>
      </c>
      <c r="E14" s="168">
        <v>3938977</v>
      </c>
      <c r="F14" s="116">
        <v>1.8161860515727921</v>
      </c>
      <c r="G14" s="100"/>
      <c r="H14" s="102"/>
    </row>
    <row r="15" spans="1:8" s="30" customFormat="1" ht="15">
      <c r="A15" s="103">
        <v>9</v>
      </c>
      <c r="B15" s="160">
        <f>'SoP011 AG'!B14</f>
        <v>45261</v>
      </c>
      <c r="C15" s="168">
        <v>1392076</v>
      </c>
      <c r="D15" s="168">
        <v>2173766</v>
      </c>
      <c r="E15" s="168">
        <v>3097987</v>
      </c>
      <c r="F15" s="116">
        <v>1.4251704185271092</v>
      </c>
      <c r="G15" s="100"/>
      <c r="H15" s="102"/>
    </row>
    <row r="16" spans="1:8" s="30" customFormat="1" ht="15">
      <c r="A16" s="103">
        <v>10</v>
      </c>
      <c r="B16" s="160">
        <f>'SoP011 AG'!B15</f>
        <v>45292</v>
      </c>
      <c r="C16" s="168">
        <v>1365839</v>
      </c>
      <c r="D16" s="168">
        <v>2179634</v>
      </c>
      <c r="E16" s="168">
        <v>3235912</v>
      </c>
      <c r="F16" s="116">
        <v>1.4846125542178181</v>
      </c>
      <c r="G16" s="100"/>
      <c r="H16" s="102"/>
    </row>
    <row r="17" spans="1:8" s="30" customFormat="1" ht="15">
      <c r="A17" s="103">
        <v>11</v>
      </c>
      <c r="B17" s="160">
        <f>'SoP011 AG'!B16</f>
        <v>45323</v>
      </c>
      <c r="C17" s="168">
        <v>1181257</v>
      </c>
      <c r="D17" s="168">
        <v>2183046</v>
      </c>
      <c r="E17" s="168">
        <v>2614265</v>
      </c>
      <c r="F17" s="116">
        <v>1.1975308811632921</v>
      </c>
      <c r="G17" s="100"/>
      <c r="H17" s="102"/>
    </row>
    <row r="18" spans="1:8" s="30" customFormat="1" ht="15">
      <c r="A18" s="103">
        <v>12</v>
      </c>
      <c r="B18" s="160">
        <f>'SoP011 AG'!B17</f>
        <v>45352</v>
      </c>
      <c r="C18" s="168">
        <v>1494858</v>
      </c>
      <c r="D18" s="168">
        <v>2185034</v>
      </c>
      <c r="E18" s="168">
        <v>3521003</v>
      </c>
      <c r="F18" s="116">
        <v>1.6114179458992399</v>
      </c>
      <c r="G18" s="100"/>
      <c r="H18" s="102"/>
    </row>
    <row r="19" spans="1:8">
      <c r="A19" s="104"/>
      <c r="B19" s="100"/>
      <c r="C19" s="105"/>
      <c r="D19" s="105"/>
      <c r="E19" s="105"/>
      <c r="F19" s="100"/>
      <c r="G19" s="100"/>
      <c r="H19" s="99"/>
    </row>
    <row r="20" spans="1:8" ht="21.75" customHeight="1">
      <c r="A20" s="415" t="s">
        <v>292</v>
      </c>
      <c r="B20" s="416"/>
      <c r="C20" s="416"/>
      <c r="D20" s="416"/>
      <c r="E20" s="416"/>
      <c r="F20" s="416"/>
      <c r="G20" s="416"/>
      <c r="H20" s="417"/>
    </row>
    <row r="21" spans="1:8" ht="96.75" customHeight="1">
      <c r="A21" s="88" t="s">
        <v>133</v>
      </c>
      <c r="B21" s="65" t="s">
        <v>39</v>
      </c>
      <c r="C21" s="64" t="s">
        <v>136</v>
      </c>
      <c r="D21" s="66" t="s">
        <v>137</v>
      </c>
      <c r="E21" s="66" t="s">
        <v>291</v>
      </c>
      <c r="F21" s="66" t="s">
        <v>135</v>
      </c>
      <c r="G21" s="67" t="s">
        <v>197</v>
      </c>
      <c r="H21" s="92" t="s">
        <v>198</v>
      </c>
    </row>
    <row r="22" spans="1:8">
      <c r="A22" s="101">
        <v>1</v>
      </c>
      <c r="B22" s="70">
        <v>2</v>
      </c>
      <c r="C22" s="70">
        <v>3</v>
      </c>
      <c r="D22" s="70">
        <v>4</v>
      </c>
      <c r="E22" s="70" t="s">
        <v>138</v>
      </c>
      <c r="F22" s="70">
        <v>6</v>
      </c>
      <c r="G22" s="70">
        <v>7</v>
      </c>
      <c r="H22" s="106" t="s">
        <v>199</v>
      </c>
    </row>
    <row r="23" spans="1:8" s="30" customFormat="1" ht="15">
      <c r="A23" s="103">
        <v>1</v>
      </c>
      <c r="B23" s="160">
        <f>B7</f>
        <v>45017</v>
      </c>
      <c r="C23" s="169">
        <v>100.54791666666667</v>
      </c>
      <c r="D23" s="168">
        <v>1491705</v>
      </c>
      <c r="E23" s="170"/>
      <c r="F23" s="168">
        <v>2152188</v>
      </c>
      <c r="G23" s="169">
        <v>196447.19791666669</v>
      </c>
      <c r="H23" s="278">
        <v>9.1277898546347574E-2</v>
      </c>
    </row>
    <row r="24" spans="1:8" s="30" customFormat="1" ht="15">
      <c r="A24" s="103">
        <v>2</v>
      </c>
      <c r="B24" s="160">
        <f t="shared" ref="B24:B34" si="0">B8</f>
        <v>45047</v>
      </c>
      <c r="C24" s="169">
        <v>223.49652777777777</v>
      </c>
      <c r="D24" s="168">
        <v>1951667</v>
      </c>
      <c r="E24" s="170"/>
      <c r="F24" s="168">
        <v>2154975</v>
      </c>
      <c r="G24" s="169">
        <v>440710.72708333342</v>
      </c>
      <c r="H24" s="278">
        <v>0.20450851034621442</v>
      </c>
    </row>
    <row r="25" spans="1:8" s="30" customFormat="1" ht="15">
      <c r="A25" s="103">
        <v>3</v>
      </c>
      <c r="B25" s="160">
        <f t="shared" si="0"/>
        <v>45078</v>
      </c>
      <c r="C25" s="169">
        <v>363.33750000000009</v>
      </c>
      <c r="D25" s="168">
        <v>1997685</v>
      </c>
      <c r="E25" s="169"/>
      <c r="F25" s="168">
        <v>2141140</v>
      </c>
      <c r="G25" s="169">
        <v>682435.84930555557</v>
      </c>
      <c r="H25" s="278">
        <v>0.31872546835123139</v>
      </c>
    </row>
    <row r="26" spans="1:8" s="30" customFormat="1" ht="15">
      <c r="A26" s="103">
        <v>4</v>
      </c>
      <c r="B26" s="160">
        <f t="shared" si="0"/>
        <v>45108</v>
      </c>
      <c r="C26" s="169">
        <v>168.31944444444443</v>
      </c>
      <c r="D26" s="168">
        <v>1860758</v>
      </c>
      <c r="E26" s="170"/>
      <c r="F26" s="168">
        <v>2143967</v>
      </c>
      <c r="G26" s="169">
        <v>325016.85694444447</v>
      </c>
      <c r="H26" s="278">
        <v>0.15159601661053759</v>
      </c>
    </row>
    <row r="27" spans="1:8" s="30" customFormat="1" ht="15">
      <c r="A27" s="103">
        <v>5</v>
      </c>
      <c r="B27" s="160">
        <f t="shared" si="0"/>
        <v>45139</v>
      </c>
      <c r="C27" s="169">
        <v>102.99930555555557</v>
      </c>
      <c r="D27" s="168">
        <v>1554510</v>
      </c>
      <c r="E27" s="170"/>
      <c r="F27" s="168">
        <v>2147784</v>
      </c>
      <c r="G27" s="169">
        <v>198212.23333333331</v>
      </c>
      <c r="H27" s="278">
        <v>9.2286856282258037E-2</v>
      </c>
    </row>
    <row r="28" spans="1:8" s="30" customFormat="1" ht="15">
      <c r="A28" s="103">
        <v>6</v>
      </c>
      <c r="B28" s="160">
        <f t="shared" si="0"/>
        <v>45170</v>
      </c>
      <c r="C28" s="169">
        <v>143.07152777777776</v>
      </c>
      <c r="D28" s="168">
        <v>1789263</v>
      </c>
      <c r="E28" s="169"/>
      <c r="F28" s="168">
        <v>2158507</v>
      </c>
      <c r="G28" s="169">
        <v>285458.32430555555</v>
      </c>
      <c r="H28" s="278">
        <v>0.13224804195935225</v>
      </c>
    </row>
    <row r="29" spans="1:8" s="30" customFormat="1" ht="15">
      <c r="A29" s="103">
        <v>7</v>
      </c>
      <c r="B29" s="160">
        <f t="shared" si="0"/>
        <v>45200</v>
      </c>
      <c r="C29" s="169">
        <v>84.052777777777777</v>
      </c>
      <c r="D29" s="168">
        <v>1417523</v>
      </c>
      <c r="E29" s="170"/>
      <c r="F29" s="168">
        <v>2166168</v>
      </c>
      <c r="G29" s="169">
        <v>171467.41180555554</v>
      </c>
      <c r="H29" s="278">
        <v>7.9157023742182295E-2</v>
      </c>
    </row>
    <row r="30" spans="1:8" s="30" customFormat="1" ht="15">
      <c r="A30" s="103">
        <v>8</v>
      </c>
      <c r="B30" s="160">
        <f t="shared" si="0"/>
        <v>45231</v>
      </c>
      <c r="C30" s="169">
        <v>83.234722222222231</v>
      </c>
      <c r="D30" s="168">
        <v>1556194</v>
      </c>
      <c r="E30" s="170"/>
      <c r="F30" s="168">
        <v>2168818</v>
      </c>
      <c r="G30" s="169">
        <v>162992.48680555559</v>
      </c>
      <c r="H30" s="278">
        <v>7.5152680771533434E-2</v>
      </c>
    </row>
    <row r="31" spans="1:8" s="30" customFormat="1" ht="15">
      <c r="A31" s="103">
        <v>9</v>
      </c>
      <c r="B31" s="160">
        <f t="shared" si="0"/>
        <v>45261</v>
      </c>
      <c r="C31" s="169">
        <v>72.941666666666663</v>
      </c>
      <c r="D31" s="168">
        <v>1392076</v>
      </c>
      <c r="E31" s="169"/>
      <c r="F31" s="168">
        <v>2173766</v>
      </c>
      <c r="G31" s="169">
        <v>138105.20833333331</v>
      </c>
      <c r="H31" s="278">
        <v>6.353269318470034E-2</v>
      </c>
    </row>
    <row r="32" spans="1:8" s="30" customFormat="1" ht="15">
      <c r="A32" s="103">
        <v>10</v>
      </c>
      <c r="B32" s="160">
        <f t="shared" si="0"/>
        <v>45292</v>
      </c>
      <c r="C32" s="169">
        <v>74.342361111111117</v>
      </c>
      <c r="D32" s="168">
        <v>1365839</v>
      </c>
      <c r="E32" s="170"/>
      <c r="F32" s="168">
        <v>2179634</v>
      </c>
      <c r="G32" s="169">
        <v>143892.32569444444</v>
      </c>
      <c r="H32" s="278">
        <v>6.6016737532284986E-2</v>
      </c>
    </row>
    <row r="33" spans="1:8" s="30" customFormat="1" ht="15">
      <c r="A33" s="103">
        <v>11</v>
      </c>
      <c r="B33" s="160">
        <f t="shared" si="0"/>
        <v>45323</v>
      </c>
      <c r="C33" s="169">
        <v>54.449999999999996</v>
      </c>
      <c r="D33" s="168">
        <v>1181257</v>
      </c>
      <c r="E33" s="170"/>
      <c r="F33" s="168">
        <v>2183046</v>
      </c>
      <c r="G33" s="169">
        <v>102279.48194444446</v>
      </c>
      <c r="H33" s="278">
        <v>4.6851730080101135E-2</v>
      </c>
    </row>
    <row r="34" spans="1:8" s="30" customFormat="1" ht="15">
      <c r="A34" s="103">
        <v>12</v>
      </c>
      <c r="B34" s="160">
        <f t="shared" si="0"/>
        <v>45352</v>
      </c>
      <c r="C34" s="169">
        <v>57.569444444444443</v>
      </c>
      <c r="D34" s="168">
        <v>1494858</v>
      </c>
      <c r="E34" s="169"/>
      <c r="F34" s="168">
        <v>2185034</v>
      </c>
      <c r="G34" s="169">
        <v>108478.23194444444</v>
      </c>
      <c r="H34" s="278">
        <v>4.9646015551448833E-2</v>
      </c>
    </row>
    <row r="35" spans="1:8" s="30" customFormat="1" ht="7.5" customHeight="1">
      <c r="A35" s="107"/>
      <c r="B35" s="46"/>
      <c r="C35" s="47"/>
      <c r="D35" s="48"/>
      <c r="E35" s="47"/>
      <c r="F35" s="49"/>
      <c r="G35" s="47"/>
      <c r="H35" s="102"/>
    </row>
    <row r="36" spans="1:8" ht="24.75" customHeight="1">
      <c r="A36" s="415" t="s">
        <v>139</v>
      </c>
      <c r="B36" s="416"/>
      <c r="C36" s="416"/>
      <c r="D36" s="416"/>
      <c r="E36" s="416"/>
      <c r="F36" s="416"/>
      <c r="G36" s="416"/>
      <c r="H36" s="417"/>
    </row>
    <row r="37" spans="1:8" ht="99" customHeight="1">
      <c r="A37" s="88" t="s">
        <v>133</v>
      </c>
      <c r="B37" s="65" t="s">
        <v>39</v>
      </c>
      <c r="C37" s="64" t="s">
        <v>140</v>
      </c>
      <c r="D37" s="64" t="s">
        <v>141</v>
      </c>
      <c r="E37" s="64" t="s">
        <v>200</v>
      </c>
      <c r="F37" s="64" t="s">
        <v>142</v>
      </c>
      <c r="G37" s="66" t="s">
        <v>201</v>
      </c>
      <c r="H37" s="96" t="s">
        <v>202</v>
      </c>
    </row>
    <row r="38" spans="1:8">
      <c r="A38" s="101">
        <v>1</v>
      </c>
      <c r="B38" s="70">
        <v>2</v>
      </c>
      <c r="C38" s="70">
        <v>3</v>
      </c>
      <c r="D38" s="70">
        <v>4</v>
      </c>
      <c r="E38" s="70" t="s">
        <v>138</v>
      </c>
      <c r="F38" s="70">
        <v>6</v>
      </c>
      <c r="G38" s="70">
        <v>7</v>
      </c>
      <c r="H38" s="108" t="s">
        <v>199</v>
      </c>
    </row>
    <row r="39" spans="1:8" s="30" customFormat="1" ht="15">
      <c r="A39" s="109">
        <v>1</v>
      </c>
      <c r="B39" s="160">
        <f>B7</f>
        <v>45017</v>
      </c>
      <c r="C39" s="168">
        <v>4788</v>
      </c>
      <c r="D39" s="168">
        <v>2028061</v>
      </c>
      <c r="E39" s="168"/>
      <c r="F39" s="168">
        <v>2152188</v>
      </c>
      <c r="G39" s="168">
        <v>10553657</v>
      </c>
      <c r="H39" s="279">
        <v>4.9036873172789734</v>
      </c>
    </row>
    <row r="40" spans="1:8" s="30" customFormat="1" ht="15">
      <c r="A40" s="109">
        <v>2</v>
      </c>
      <c r="B40" s="160">
        <f t="shared" ref="B40:B50" si="1">B8</f>
        <v>45047</v>
      </c>
      <c r="C40" s="168">
        <v>6567</v>
      </c>
      <c r="D40" s="168">
        <v>2070963</v>
      </c>
      <c r="E40" s="168"/>
      <c r="F40" s="168">
        <v>2154975</v>
      </c>
      <c r="G40" s="168">
        <v>14917352</v>
      </c>
      <c r="H40" s="279">
        <v>6.9222854093434956</v>
      </c>
    </row>
    <row r="41" spans="1:8" s="30" customFormat="1" ht="15">
      <c r="A41" s="109">
        <v>3</v>
      </c>
      <c r="B41" s="160">
        <f t="shared" si="1"/>
        <v>45078</v>
      </c>
      <c r="C41" s="168">
        <v>8102</v>
      </c>
      <c r="D41" s="168">
        <v>2095017</v>
      </c>
      <c r="E41" s="168"/>
      <c r="F41" s="168">
        <v>2141140</v>
      </c>
      <c r="G41" s="168">
        <v>18097672</v>
      </c>
      <c r="H41" s="279">
        <v>8.4523534192065917</v>
      </c>
    </row>
    <row r="42" spans="1:8" s="30" customFormat="1" ht="15">
      <c r="A42" s="109">
        <v>4</v>
      </c>
      <c r="B42" s="160">
        <f t="shared" si="1"/>
        <v>45108</v>
      </c>
      <c r="C42" s="168">
        <v>6777</v>
      </c>
      <c r="D42" s="168">
        <v>2055880</v>
      </c>
      <c r="E42" s="168"/>
      <c r="F42" s="168">
        <v>2143967</v>
      </c>
      <c r="G42" s="168">
        <v>15395591</v>
      </c>
      <c r="H42" s="279">
        <v>7.1808899110853854</v>
      </c>
    </row>
    <row r="43" spans="1:8" s="30" customFormat="1" ht="15">
      <c r="A43" s="109">
        <v>5</v>
      </c>
      <c r="B43" s="160">
        <f t="shared" si="1"/>
        <v>45139</v>
      </c>
      <c r="C43" s="168">
        <v>5100</v>
      </c>
      <c r="D43" s="168">
        <v>2037564</v>
      </c>
      <c r="E43" s="168"/>
      <c r="F43" s="168">
        <v>2147784</v>
      </c>
      <c r="G43" s="168">
        <v>11581062</v>
      </c>
      <c r="H43" s="279">
        <v>5.3920980880758957</v>
      </c>
    </row>
    <row r="44" spans="1:8" s="30" customFormat="1" ht="15">
      <c r="A44" s="109">
        <v>6</v>
      </c>
      <c r="B44" s="160">
        <f t="shared" si="1"/>
        <v>45170</v>
      </c>
      <c r="C44" s="168">
        <v>5922</v>
      </c>
      <c r="D44" s="168">
        <v>2068487</v>
      </c>
      <c r="E44" s="168"/>
      <c r="F44" s="168">
        <v>2158507</v>
      </c>
      <c r="G44" s="168">
        <v>13066917</v>
      </c>
      <c r="H44" s="279">
        <v>6.05368293917972</v>
      </c>
    </row>
    <row r="45" spans="1:8" s="30" customFormat="1" ht="15">
      <c r="A45" s="109">
        <v>7</v>
      </c>
      <c r="B45" s="160">
        <f t="shared" si="1"/>
        <v>45200</v>
      </c>
      <c r="C45" s="168">
        <v>4814</v>
      </c>
      <c r="D45" s="168">
        <v>2074728</v>
      </c>
      <c r="E45" s="168"/>
      <c r="F45" s="168">
        <v>2166168</v>
      </c>
      <c r="G45" s="168">
        <v>10718642</v>
      </c>
      <c r="H45" s="279">
        <v>4.9482043867327006</v>
      </c>
    </row>
    <row r="46" spans="1:8" s="30" customFormat="1" ht="15">
      <c r="A46" s="109">
        <v>8</v>
      </c>
      <c r="B46" s="160">
        <f t="shared" si="1"/>
        <v>45231</v>
      </c>
      <c r="C46" s="168">
        <v>4938</v>
      </c>
      <c r="D46" s="168">
        <v>2063781</v>
      </c>
      <c r="E46" s="168"/>
      <c r="F46" s="168">
        <v>2168818</v>
      </c>
      <c r="G46" s="168">
        <v>10894372</v>
      </c>
      <c r="H46" s="279">
        <v>5.0231840569379269</v>
      </c>
    </row>
    <row r="47" spans="1:8" s="30" customFormat="1" ht="15">
      <c r="A47" s="109">
        <v>9</v>
      </c>
      <c r="B47" s="160">
        <f t="shared" si="1"/>
        <v>45261</v>
      </c>
      <c r="C47" s="168">
        <v>4255</v>
      </c>
      <c r="D47" s="168">
        <v>2027074</v>
      </c>
      <c r="E47" s="168"/>
      <c r="F47" s="168">
        <v>2173766</v>
      </c>
      <c r="G47" s="168">
        <v>9651284</v>
      </c>
      <c r="H47" s="279">
        <v>4.4398909542241434</v>
      </c>
    </row>
    <row r="48" spans="1:8" s="30" customFormat="1" ht="15">
      <c r="A48" s="109">
        <v>10</v>
      </c>
      <c r="B48" s="160">
        <f t="shared" si="1"/>
        <v>45292</v>
      </c>
      <c r="C48" s="168">
        <v>4562</v>
      </c>
      <c r="D48" s="168">
        <v>2028219</v>
      </c>
      <c r="E48" s="168"/>
      <c r="F48" s="168">
        <v>2179634</v>
      </c>
      <c r="G48" s="168">
        <v>10764721</v>
      </c>
      <c r="H48" s="279">
        <v>4.9387745832557206</v>
      </c>
    </row>
    <row r="49" spans="1:8" s="30" customFormat="1" ht="15">
      <c r="A49" s="109">
        <v>11</v>
      </c>
      <c r="B49" s="160">
        <f t="shared" si="1"/>
        <v>45323</v>
      </c>
      <c r="C49" s="168">
        <v>3698</v>
      </c>
      <c r="D49" s="168">
        <v>1995366</v>
      </c>
      <c r="E49" s="168"/>
      <c r="F49" s="168">
        <v>2183046</v>
      </c>
      <c r="G49" s="168">
        <v>8275662</v>
      </c>
      <c r="H49" s="279">
        <v>3.7908784331617382</v>
      </c>
    </row>
    <row r="50" spans="1:8" s="30" customFormat="1" ht="15.6" thickBot="1">
      <c r="A50" s="110">
        <v>12</v>
      </c>
      <c r="B50" s="160">
        <f t="shared" si="1"/>
        <v>45352</v>
      </c>
      <c r="C50" s="280">
        <v>5240</v>
      </c>
      <c r="D50" s="280">
        <v>2057017</v>
      </c>
      <c r="E50" s="280"/>
      <c r="F50" s="280">
        <v>2185034</v>
      </c>
      <c r="G50" s="280">
        <v>11263070</v>
      </c>
      <c r="H50" s="281">
        <v>5.1546429025818359</v>
      </c>
    </row>
    <row r="51" spans="1:8">
      <c r="A51" s="30"/>
      <c r="B51" s="30"/>
      <c r="C51" s="31"/>
      <c r="D51" s="31"/>
      <c r="E51" s="31"/>
      <c r="F51" s="31"/>
      <c r="G51" s="31"/>
    </row>
  </sheetData>
  <mergeCells count="6">
    <mergeCell ref="A36:H36"/>
    <mergeCell ref="A4:G4"/>
    <mergeCell ref="A1:H1"/>
    <mergeCell ref="A2:H2"/>
    <mergeCell ref="A3:H3"/>
    <mergeCell ref="A20:H20"/>
  </mergeCells>
  <printOptions horizontalCentered="1" verticalCentered="1"/>
  <pageMargins left="0" right="0" top="0" bottom="0" header="0" footer="0"/>
  <pageSetup paperSize="9" scale="5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51"/>
  <sheetViews>
    <sheetView view="pageBreakPreview" zoomScaleSheetLayoutView="100" workbookViewId="0">
      <selection activeCell="F58" sqref="F58"/>
    </sheetView>
  </sheetViews>
  <sheetFormatPr defaultColWidth="9.109375" defaultRowHeight="13.2"/>
  <cols>
    <col min="1" max="1" width="3.6640625" style="15" bestFit="1" customWidth="1"/>
    <col min="2" max="2" width="9" style="15" customWidth="1"/>
    <col min="3" max="3" width="16.5546875" style="15" customWidth="1"/>
    <col min="4" max="4" width="17.44140625" style="15" customWidth="1"/>
    <col min="5" max="5" width="14.5546875" style="15" bestFit="1" customWidth="1"/>
    <col min="6" max="6" width="12.6640625" style="15" bestFit="1" customWidth="1"/>
    <col min="7" max="7" width="14.5546875" style="15" bestFit="1" customWidth="1"/>
    <col min="8" max="8" width="10.6640625" style="15" customWidth="1"/>
    <col min="9" max="16384" width="9.109375" style="15"/>
  </cols>
  <sheetData>
    <row r="1" spans="1:8" ht="51.75" customHeight="1">
      <c r="A1" s="403" t="s">
        <v>298</v>
      </c>
      <c r="B1" s="404"/>
      <c r="C1" s="404"/>
      <c r="D1" s="404"/>
      <c r="E1" s="404"/>
      <c r="F1" s="404"/>
      <c r="G1" s="404"/>
      <c r="H1" s="405"/>
    </row>
    <row r="2" spans="1:8" ht="20.25" customHeight="1">
      <c r="A2" s="434" t="s">
        <v>1582</v>
      </c>
      <c r="B2" s="435"/>
      <c r="C2" s="435"/>
      <c r="D2" s="435"/>
      <c r="E2" s="435"/>
      <c r="F2" s="435"/>
      <c r="G2" s="435"/>
      <c r="H2" s="436"/>
    </row>
    <row r="3" spans="1:8" s="32" customFormat="1" ht="36" customHeight="1">
      <c r="A3" s="431" t="s">
        <v>294</v>
      </c>
      <c r="B3" s="432"/>
      <c r="C3" s="432"/>
      <c r="D3" s="432"/>
      <c r="E3" s="432"/>
      <c r="F3" s="432"/>
      <c r="G3" s="432"/>
      <c r="H3" s="433"/>
    </row>
    <row r="4" spans="1:8" s="32" customFormat="1">
      <c r="A4" s="426"/>
      <c r="B4" s="427"/>
      <c r="C4" s="427"/>
      <c r="D4" s="427"/>
      <c r="E4" s="427"/>
      <c r="F4" s="427"/>
      <c r="G4" s="427"/>
      <c r="H4" s="87"/>
    </row>
    <row r="5" spans="1:8" s="32" customFormat="1" ht="69" customHeight="1">
      <c r="A5" s="88" t="s">
        <v>133</v>
      </c>
      <c r="B5" s="65" t="s">
        <v>39</v>
      </c>
      <c r="C5" s="66" t="s">
        <v>134</v>
      </c>
      <c r="D5" s="66" t="s">
        <v>135</v>
      </c>
      <c r="E5" s="66" t="s">
        <v>194</v>
      </c>
      <c r="F5" s="67" t="s">
        <v>195</v>
      </c>
      <c r="G5" s="34"/>
      <c r="H5" s="87"/>
    </row>
    <row r="6" spans="1:8" s="32" customFormat="1">
      <c r="A6" s="89">
        <v>1</v>
      </c>
      <c r="B6" s="44">
        <v>2</v>
      </c>
      <c r="C6" s="44">
        <v>3</v>
      </c>
      <c r="D6" s="44">
        <v>4</v>
      </c>
      <c r="E6" s="44">
        <v>5</v>
      </c>
      <c r="F6" s="68" t="s">
        <v>196</v>
      </c>
      <c r="G6" s="34"/>
      <c r="H6" s="87"/>
    </row>
    <row r="7" spans="1:8" s="32" customFormat="1" ht="15">
      <c r="A7" s="109">
        <v>1</v>
      </c>
      <c r="B7" s="160">
        <f>'SoP011 AG'!B6</f>
        <v>45017</v>
      </c>
      <c r="C7" s="161">
        <v>774665</v>
      </c>
      <c r="D7" s="161">
        <v>1276847</v>
      </c>
      <c r="E7" s="161">
        <v>1790235</v>
      </c>
      <c r="F7" s="162">
        <v>1.4020747983117789</v>
      </c>
      <c r="G7" s="34"/>
      <c r="H7" s="87"/>
    </row>
    <row r="8" spans="1:8" s="32" customFormat="1" ht="15">
      <c r="A8" s="109">
        <v>2</v>
      </c>
      <c r="B8" s="160">
        <f>'SoP011 AG'!B7</f>
        <v>45047</v>
      </c>
      <c r="C8" s="161">
        <v>990324</v>
      </c>
      <c r="D8" s="161">
        <v>1279534</v>
      </c>
      <c r="E8" s="161">
        <v>3861625</v>
      </c>
      <c r="F8" s="162">
        <v>3.0179932694246498</v>
      </c>
      <c r="G8" s="34"/>
      <c r="H8" s="87"/>
    </row>
    <row r="9" spans="1:8" s="32" customFormat="1" ht="15">
      <c r="A9" s="109">
        <v>3</v>
      </c>
      <c r="B9" s="160">
        <f>'SoP011 AG'!B8</f>
        <v>45078</v>
      </c>
      <c r="C9" s="161">
        <v>1004386</v>
      </c>
      <c r="D9" s="161">
        <v>1296658</v>
      </c>
      <c r="E9" s="161">
        <v>5301319</v>
      </c>
      <c r="F9" s="162">
        <v>4.0884481490107643</v>
      </c>
      <c r="G9" s="34"/>
      <c r="H9" s="87"/>
    </row>
    <row r="10" spans="1:8" s="32" customFormat="1" ht="15">
      <c r="A10" s="109">
        <v>4</v>
      </c>
      <c r="B10" s="160">
        <f>'SoP011 AG'!B9</f>
        <v>45108</v>
      </c>
      <c r="C10" s="161">
        <v>883767</v>
      </c>
      <c r="D10" s="161">
        <v>1306605</v>
      </c>
      <c r="E10" s="161">
        <v>2913960</v>
      </c>
      <c r="F10" s="162">
        <v>2.2301766792565467</v>
      </c>
      <c r="G10" s="34"/>
      <c r="H10" s="87"/>
    </row>
    <row r="11" spans="1:8" s="32" customFormat="1" ht="15">
      <c r="A11" s="109">
        <v>5</v>
      </c>
      <c r="B11" s="160">
        <f>'SoP011 AG'!B10</f>
        <v>45139</v>
      </c>
      <c r="C11" s="161">
        <v>814013</v>
      </c>
      <c r="D11" s="161">
        <v>1314936</v>
      </c>
      <c r="E11" s="161">
        <v>2151209</v>
      </c>
      <c r="F11" s="162">
        <v>1.6359800020685418</v>
      </c>
      <c r="G11" s="34"/>
      <c r="H11" s="87"/>
    </row>
    <row r="12" spans="1:8" s="32" customFormat="1" ht="15">
      <c r="A12" s="109">
        <v>6</v>
      </c>
      <c r="B12" s="160">
        <f>'SoP011 AG'!B11</f>
        <v>45170</v>
      </c>
      <c r="C12" s="161">
        <v>865395</v>
      </c>
      <c r="D12" s="161">
        <v>1332426</v>
      </c>
      <c r="E12" s="161">
        <v>2488568</v>
      </c>
      <c r="F12" s="162">
        <v>1.8676969677865787</v>
      </c>
      <c r="G12" s="34"/>
      <c r="H12" s="87"/>
    </row>
    <row r="13" spans="1:8" s="32" customFormat="1" ht="15">
      <c r="A13" s="109">
        <v>7</v>
      </c>
      <c r="B13" s="160">
        <f>'SoP011 AG'!B12</f>
        <v>45200</v>
      </c>
      <c r="C13" s="161">
        <v>734845</v>
      </c>
      <c r="D13" s="161">
        <v>1333302</v>
      </c>
      <c r="E13" s="161">
        <v>1862315</v>
      </c>
      <c r="F13" s="162">
        <v>1.3967690740732408</v>
      </c>
      <c r="G13" s="34"/>
      <c r="H13" s="87"/>
    </row>
    <row r="14" spans="1:8" s="32" customFormat="1" ht="15">
      <c r="A14" s="109">
        <v>8</v>
      </c>
      <c r="B14" s="160">
        <f>'SoP011 AG'!B13</f>
        <v>45231</v>
      </c>
      <c r="C14" s="161">
        <v>701588</v>
      </c>
      <c r="D14" s="161">
        <v>1335820</v>
      </c>
      <c r="E14" s="161">
        <v>1765340</v>
      </c>
      <c r="F14" s="162">
        <v>1.3215403272896049</v>
      </c>
      <c r="G14" s="34"/>
      <c r="H14" s="87"/>
    </row>
    <row r="15" spans="1:8" s="32" customFormat="1" ht="15">
      <c r="A15" s="109">
        <v>9</v>
      </c>
      <c r="B15" s="160">
        <f>'SoP011 AG'!B14</f>
        <v>45261</v>
      </c>
      <c r="C15" s="161">
        <v>723937</v>
      </c>
      <c r="D15" s="161">
        <v>1337708</v>
      </c>
      <c r="E15" s="161">
        <v>1689027</v>
      </c>
      <c r="F15" s="162">
        <v>1.2626275689462871</v>
      </c>
      <c r="G15" s="34"/>
      <c r="H15" s="87"/>
    </row>
    <row r="16" spans="1:8" s="32" customFormat="1" ht="15">
      <c r="A16" s="109">
        <v>10</v>
      </c>
      <c r="B16" s="160">
        <f>'SoP011 AG'!B15</f>
        <v>45292</v>
      </c>
      <c r="C16" s="161">
        <v>839856</v>
      </c>
      <c r="D16" s="161">
        <v>1342672</v>
      </c>
      <c r="E16" s="161">
        <v>2444725</v>
      </c>
      <c r="F16" s="162">
        <v>1.8207909303240106</v>
      </c>
      <c r="G16" s="34"/>
      <c r="H16" s="87"/>
    </row>
    <row r="17" spans="1:8" s="32" customFormat="1" ht="15">
      <c r="A17" s="109">
        <v>11</v>
      </c>
      <c r="B17" s="160">
        <f>'SoP011 AG'!B16</f>
        <v>45323</v>
      </c>
      <c r="C17" s="161">
        <v>675373</v>
      </c>
      <c r="D17" s="161">
        <v>1348090</v>
      </c>
      <c r="E17" s="161">
        <v>1600345</v>
      </c>
      <c r="F17" s="162">
        <v>1.1871202961226623</v>
      </c>
      <c r="G17" s="34"/>
      <c r="H17" s="87"/>
    </row>
    <row r="18" spans="1:8" s="32" customFormat="1" ht="15">
      <c r="A18" s="109">
        <v>12</v>
      </c>
      <c r="B18" s="160">
        <f>'SoP011 AG'!B17</f>
        <v>45352</v>
      </c>
      <c r="C18" s="161">
        <v>764153</v>
      </c>
      <c r="D18" s="161">
        <v>1355311</v>
      </c>
      <c r="E18" s="161">
        <v>2013208</v>
      </c>
      <c r="F18" s="162">
        <v>1.4854214272591308</v>
      </c>
      <c r="G18" s="34"/>
      <c r="H18" s="87"/>
    </row>
    <row r="19" spans="1:8" s="32" customFormat="1">
      <c r="A19" s="94"/>
      <c r="B19" s="34"/>
      <c r="C19" s="34"/>
      <c r="D19" s="34"/>
      <c r="E19" s="34"/>
      <c r="F19" s="34"/>
      <c r="G19" s="34"/>
      <c r="H19" s="87"/>
    </row>
    <row r="20" spans="1:8" s="32" customFormat="1" ht="39.75" customHeight="1">
      <c r="A20" s="428" t="s">
        <v>301</v>
      </c>
      <c r="B20" s="429"/>
      <c r="C20" s="429"/>
      <c r="D20" s="429"/>
      <c r="E20" s="429"/>
      <c r="F20" s="429"/>
      <c r="G20" s="429"/>
      <c r="H20" s="430"/>
    </row>
    <row r="21" spans="1:8" s="32" customFormat="1" ht="98.25" customHeight="1">
      <c r="A21" s="111" t="s">
        <v>133</v>
      </c>
      <c r="B21" s="71" t="s">
        <v>39</v>
      </c>
      <c r="C21" s="71" t="s">
        <v>136</v>
      </c>
      <c r="D21" s="72" t="s">
        <v>137</v>
      </c>
      <c r="E21" s="72" t="s">
        <v>291</v>
      </c>
      <c r="F21" s="72" t="s">
        <v>203</v>
      </c>
      <c r="G21" s="72" t="s">
        <v>197</v>
      </c>
      <c r="H21" s="112" t="s">
        <v>198</v>
      </c>
    </row>
    <row r="22" spans="1:8" s="32" customFormat="1">
      <c r="A22" s="90">
        <v>1</v>
      </c>
      <c r="B22" s="33">
        <v>2</v>
      </c>
      <c r="C22" s="33">
        <v>3</v>
      </c>
      <c r="D22" s="33">
        <v>4</v>
      </c>
      <c r="E22" s="33" t="s">
        <v>138</v>
      </c>
      <c r="F22" s="33">
        <v>6</v>
      </c>
      <c r="G22" s="33">
        <v>7</v>
      </c>
      <c r="H22" s="93" t="s">
        <v>199</v>
      </c>
    </row>
    <row r="23" spans="1:8" s="32" customFormat="1" ht="15">
      <c r="A23" s="109">
        <v>1</v>
      </c>
      <c r="B23" s="160">
        <f>B7</f>
        <v>45017</v>
      </c>
      <c r="C23" s="163">
        <v>61.481250000000003</v>
      </c>
      <c r="D23" s="161">
        <v>774665</v>
      </c>
      <c r="E23" s="164"/>
      <c r="F23" s="161">
        <v>1276847</v>
      </c>
      <c r="G23" s="163">
        <v>57520.562499999993</v>
      </c>
      <c r="H23" s="282">
        <v>4.5048907582505966E-2</v>
      </c>
    </row>
    <row r="24" spans="1:8" s="32" customFormat="1" ht="15">
      <c r="A24" s="109">
        <v>2</v>
      </c>
      <c r="B24" s="160">
        <f t="shared" ref="B24:B34" si="0">B8</f>
        <v>45047</v>
      </c>
      <c r="C24" s="163">
        <v>133.77361111111114</v>
      </c>
      <c r="D24" s="161">
        <v>990324</v>
      </c>
      <c r="E24" s="164"/>
      <c r="F24" s="161">
        <v>1279534</v>
      </c>
      <c r="G24" s="163">
        <v>130914.87708333334</v>
      </c>
      <c r="H24" s="282">
        <v>0.10231449659276998</v>
      </c>
    </row>
    <row r="25" spans="1:8" s="32" customFormat="1" ht="15">
      <c r="A25" s="109">
        <v>3</v>
      </c>
      <c r="B25" s="160">
        <f t="shared" si="0"/>
        <v>45078</v>
      </c>
      <c r="C25" s="163">
        <v>157.26388888888891</v>
      </c>
      <c r="D25" s="161">
        <v>1004386</v>
      </c>
      <c r="E25" s="163"/>
      <c r="F25" s="161">
        <v>1296658</v>
      </c>
      <c r="G25" s="163">
        <v>184087.82916666669</v>
      </c>
      <c r="H25" s="282">
        <v>0.14197099710692157</v>
      </c>
    </row>
    <row r="26" spans="1:8" s="32" customFormat="1" ht="15">
      <c r="A26" s="109">
        <v>4</v>
      </c>
      <c r="B26" s="160">
        <f t="shared" si="0"/>
        <v>45108</v>
      </c>
      <c r="C26" s="163">
        <v>110.05138888888888</v>
      </c>
      <c r="D26" s="161">
        <v>883767</v>
      </c>
      <c r="E26" s="164"/>
      <c r="F26" s="161">
        <v>1306605</v>
      </c>
      <c r="G26" s="163">
        <v>111565.27569444446</v>
      </c>
      <c r="H26" s="282">
        <v>8.5385618220077578E-2</v>
      </c>
    </row>
    <row r="27" spans="1:8" s="32" customFormat="1" ht="15">
      <c r="A27" s="109">
        <v>5</v>
      </c>
      <c r="B27" s="160">
        <f t="shared" si="0"/>
        <v>45139</v>
      </c>
      <c r="C27" s="163">
        <v>67.325694444444451</v>
      </c>
      <c r="D27" s="161">
        <v>814013</v>
      </c>
      <c r="E27" s="164"/>
      <c r="F27" s="161">
        <v>1314936</v>
      </c>
      <c r="G27" s="163">
        <v>62824.424305555556</v>
      </c>
      <c r="H27" s="282">
        <v>4.777755290413796E-2</v>
      </c>
    </row>
    <row r="28" spans="1:8" s="32" customFormat="1" ht="15">
      <c r="A28" s="109">
        <v>6</v>
      </c>
      <c r="B28" s="160">
        <f t="shared" si="0"/>
        <v>45170</v>
      </c>
      <c r="C28" s="163">
        <v>72.252777777777766</v>
      </c>
      <c r="D28" s="161">
        <v>865395</v>
      </c>
      <c r="E28" s="163"/>
      <c r="F28" s="161">
        <v>1332426</v>
      </c>
      <c r="G28" s="163">
        <v>79777.372916666674</v>
      </c>
      <c r="H28" s="282">
        <v>5.9873773790564487E-2</v>
      </c>
    </row>
    <row r="29" spans="1:8" s="32" customFormat="1" ht="15">
      <c r="A29" s="109">
        <v>7</v>
      </c>
      <c r="B29" s="160">
        <f t="shared" si="0"/>
        <v>45200</v>
      </c>
      <c r="C29" s="163">
        <v>57.682638888888889</v>
      </c>
      <c r="D29" s="161">
        <v>734845</v>
      </c>
      <c r="E29" s="164"/>
      <c r="F29" s="161">
        <v>1333302</v>
      </c>
      <c r="G29" s="163">
        <v>59690.606944444444</v>
      </c>
      <c r="H29" s="282">
        <v>4.4769007280004415E-2</v>
      </c>
    </row>
    <row r="30" spans="1:8" s="32" customFormat="1" ht="15">
      <c r="A30" s="109">
        <v>8</v>
      </c>
      <c r="B30" s="160">
        <f t="shared" si="0"/>
        <v>45231</v>
      </c>
      <c r="C30" s="163">
        <v>35.404166666666661</v>
      </c>
      <c r="D30" s="161">
        <v>701588</v>
      </c>
      <c r="E30" s="164"/>
      <c r="F30" s="161">
        <v>1335820</v>
      </c>
      <c r="G30" s="163">
        <v>51614.849305555552</v>
      </c>
      <c r="H30" s="282">
        <v>3.8639075104097524E-2</v>
      </c>
    </row>
    <row r="31" spans="1:8" s="32" customFormat="1" ht="15">
      <c r="A31" s="109">
        <v>9</v>
      </c>
      <c r="B31" s="160">
        <f t="shared" si="0"/>
        <v>45261</v>
      </c>
      <c r="C31" s="163">
        <v>43.298611111111107</v>
      </c>
      <c r="D31" s="161">
        <v>723937</v>
      </c>
      <c r="E31" s="163"/>
      <c r="F31" s="161">
        <v>1337708</v>
      </c>
      <c r="G31" s="163">
        <v>40583.005555555559</v>
      </c>
      <c r="H31" s="282">
        <v>3.0337716120076699E-2</v>
      </c>
    </row>
    <row r="32" spans="1:8" s="32" customFormat="1" ht="15">
      <c r="A32" s="109">
        <v>10</v>
      </c>
      <c r="B32" s="160">
        <f t="shared" si="0"/>
        <v>45292</v>
      </c>
      <c r="C32" s="163">
        <v>46.628472222222221</v>
      </c>
      <c r="D32" s="161">
        <v>839856</v>
      </c>
      <c r="E32" s="164"/>
      <c r="F32" s="161">
        <v>1342672</v>
      </c>
      <c r="G32" s="163">
        <v>71072.313194444447</v>
      </c>
      <c r="H32" s="282">
        <v>5.2933488740693514E-2</v>
      </c>
    </row>
    <row r="33" spans="1:8" s="32" customFormat="1" ht="15">
      <c r="A33" s="109">
        <v>11</v>
      </c>
      <c r="B33" s="160">
        <f t="shared" si="0"/>
        <v>45323</v>
      </c>
      <c r="C33" s="163">
        <v>36.629166666666663</v>
      </c>
      <c r="D33" s="161">
        <v>675373</v>
      </c>
      <c r="E33" s="164"/>
      <c r="F33" s="161">
        <v>1348090</v>
      </c>
      <c r="G33" s="163">
        <v>44054.072222222232</v>
      </c>
      <c r="H33" s="282">
        <v>3.267888065501727E-2</v>
      </c>
    </row>
    <row r="34" spans="1:8" s="32" customFormat="1" ht="15">
      <c r="A34" s="109">
        <v>12</v>
      </c>
      <c r="B34" s="160">
        <f t="shared" si="0"/>
        <v>45352</v>
      </c>
      <c r="C34" s="163">
        <v>37.652083333333337</v>
      </c>
      <c r="D34" s="161">
        <v>764153</v>
      </c>
      <c r="E34" s="163"/>
      <c r="F34" s="161">
        <v>1355311</v>
      </c>
      <c r="G34" s="163">
        <v>55059.944444444438</v>
      </c>
      <c r="H34" s="282">
        <v>4.0625321010782353E-2</v>
      </c>
    </row>
    <row r="35" spans="1:8" s="32" customFormat="1">
      <c r="A35" s="94"/>
      <c r="B35" s="34"/>
      <c r="C35" s="95"/>
      <c r="D35" s="95"/>
      <c r="E35" s="95"/>
      <c r="F35" s="95"/>
      <c r="G35" s="95"/>
      <c r="H35" s="87"/>
    </row>
    <row r="36" spans="1:8" s="32" customFormat="1" ht="39.75" customHeight="1">
      <c r="A36" s="428" t="s">
        <v>143</v>
      </c>
      <c r="B36" s="429"/>
      <c r="C36" s="429"/>
      <c r="D36" s="429"/>
      <c r="E36" s="429"/>
      <c r="F36" s="429"/>
      <c r="G36" s="429"/>
      <c r="H36" s="430"/>
    </row>
    <row r="37" spans="1:8" s="32" customFormat="1" ht="85.5" customHeight="1">
      <c r="A37" s="111" t="s">
        <v>133</v>
      </c>
      <c r="B37" s="71" t="s">
        <v>39</v>
      </c>
      <c r="C37" s="71" t="s">
        <v>204</v>
      </c>
      <c r="D37" s="71" t="s">
        <v>205</v>
      </c>
      <c r="E37" s="71" t="s">
        <v>206</v>
      </c>
      <c r="F37" s="71" t="s">
        <v>207</v>
      </c>
      <c r="G37" s="72" t="s">
        <v>201</v>
      </c>
      <c r="H37" s="112" t="s">
        <v>202</v>
      </c>
    </row>
    <row r="38" spans="1:8" s="32" customFormat="1">
      <c r="A38" s="89">
        <v>1</v>
      </c>
      <c r="B38" s="44">
        <v>2</v>
      </c>
      <c r="C38" s="44">
        <v>3</v>
      </c>
      <c r="D38" s="44">
        <v>4</v>
      </c>
      <c r="E38" s="44" t="s">
        <v>138</v>
      </c>
      <c r="F38" s="44">
        <v>6</v>
      </c>
      <c r="G38" s="44">
        <v>7</v>
      </c>
      <c r="H38" s="97" t="s">
        <v>199</v>
      </c>
    </row>
    <row r="39" spans="1:8" s="32" customFormat="1" ht="15">
      <c r="A39" s="109">
        <v>1</v>
      </c>
      <c r="B39" s="160">
        <f>B7</f>
        <v>45017</v>
      </c>
      <c r="C39" s="241">
        <v>1692</v>
      </c>
      <c r="D39" s="241">
        <v>955365</v>
      </c>
      <c r="E39" s="241"/>
      <c r="F39" s="241">
        <v>1276847</v>
      </c>
      <c r="G39" s="241">
        <v>3176297</v>
      </c>
      <c r="H39" s="244">
        <v>2.4876097136148654</v>
      </c>
    </row>
    <row r="40" spans="1:8" s="32" customFormat="1" ht="15">
      <c r="A40" s="109">
        <v>2</v>
      </c>
      <c r="B40" s="160">
        <f t="shared" ref="B40:B50" si="1">B8</f>
        <v>45047</v>
      </c>
      <c r="C40" s="241">
        <v>2432</v>
      </c>
      <c r="D40" s="241">
        <v>1049944</v>
      </c>
      <c r="E40" s="241"/>
      <c r="F40" s="241">
        <v>1279534</v>
      </c>
      <c r="G40" s="241">
        <v>4215109</v>
      </c>
      <c r="H40" s="244">
        <v>3.2942532203130201</v>
      </c>
    </row>
    <row r="41" spans="1:8" s="32" customFormat="1" ht="15">
      <c r="A41" s="109">
        <v>3</v>
      </c>
      <c r="B41" s="160">
        <f t="shared" si="1"/>
        <v>45078</v>
      </c>
      <c r="C41" s="241">
        <v>2855</v>
      </c>
      <c r="D41" s="241">
        <v>1126702</v>
      </c>
      <c r="E41" s="241"/>
      <c r="F41" s="241">
        <v>1296658</v>
      </c>
      <c r="G41" s="241">
        <v>5049909</v>
      </c>
      <c r="H41" s="244">
        <v>3.8945573929285904</v>
      </c>
    </row>
    <row r="42" spans="1:8" s="32" customFormat="1" ht="15">
      <c r="A42" s="109">
        <v>4</v>
      </c>
      <c r="B42" s="160">
        <f t="shared" si="1"/>
        <v>45108</v>
      </c>
      <c r="C42" s="161">
        <v>2279</v>
      </c>
      <c r="D42" s="161">
        <v>1052611</v>
      </c>
      <c r="E42" s="161"/>
      <c r="F42" s="161">
        <v>1306605</v>
      </c>
      <c r="G42" s="161">
        <v>3848455</v>
      </c>
      <c r="H42" s="283">
        <v>2.9453851776168007</v>
      </c>
    </row>
    <row r="43" spans="1:8" s="32" customFormat="1" ht="15">
      <c r="A43" s="109">
        <v>5</v>
      </c>
      <c r="B43" s="160">
        <f t="shared" si="1"/>
        <v>45139</v>
      </c>
      <c r="C43" s="161">
        <v>1663</v>
      </c>
      <c r="D43" s="161">
        <v>974047</v>
      </c>
      <c r="E43" s="161"/>
      <c r="F43" s="161">
        <v>1314936</v>
      </c>
      <c r="G43" s="161">
        <v>2846530</v>
      </c>
      <c r="H43" s="283">
        <v>2.1647669544373263</v>
      </c>
    </row>
    <row r="44" spans="1:8" s="32" customFormat="1" ht="15">
      <c r="A44" s="109">
        <v>6</v>
      </c>
      <c r="B44" s="160">
        <f t="shared" si="1"/>
        <v>45170</v>
      </c>
      <c r="C44" s="161">
        <v>1846</v>
      </c>
      <c r="D44" s="161">
        <v>1024971</v>
      </c>
      <c r="E44" s="161"/>
      <c r="F44" s="161">
        <v>1332426</v>
      </c>
      <c r="G44" s="161">
        <v>3018504</v>
      </c>
      <c r="H44" s="283">
        <v>2.2654196180500832</v>
      </c>
    </row>
    <row r="45" spans="1:8" s="32" customFormat="1" ht="15">
      <c r="A45" s="109">
        <v>7</v>
      </c>
      <c r="B45" s="160">
        <f t="shared" si="1"/>
        <v>45200</v>
      </c>
      <c r="C45" s="161">
        <v>1566</v>
      </c>
      <c r="D45" s="161">
        <v>960207</v>
      </c>
      <c r="E45" s="161"/>
      <c r="F45" s="161">
        <v>1333302</v>
      </c>
      <c r="G45" s="161">
        <v>2813120</v>
      </c>
      <c r="H45" s="283">
        <v>2.1098895824051866</v>
      </c>
    </row>
    <row r="46" spans="1:8" s="32" customFormat="1" ht="15">
      <c r="A46" s="109">
        <v>8</v>
      </c>
      <c r="B46" s="160">
        <f t="shared" si="1"/>
        <v>45231</v>
      </c>
      <c r="C46" s="161">
        <v>1626</v>
      </c>
      <c r="D46" s="161">
        <v>989743</v>
      </c>
      <c r="E46" s="161"/>
      <c r="F46" s="161">
        <v>1335820</v>
      </c>
      <c r="G46" s="161">
        <v>2965954</v>
      </c>
      <c r="H46" s="283">
        <v>2.2203245946310131</v>
      </c>
    </row>
    <row r="47" spans="1:8" s="32" customFormat="1" ht="15">
      <c r="A47" s="109">
        <v>9</v>
      </c>
      <c r="B47" s="160">
        <f t="shared" si="1"/>
        <v>45261</v>
      </c>
      <c r="C47" s="161">
        <v>1568</v>
      </c>
      <c r="D47" s="161">
        <v>974028</v>
      </c>
      <c r="E47" s="161"/>
      <c r="F47" s="161">
        <v>1337708</v>
      </c>
      <c r="G47" s="161">
        <v>3159458</v>
      </c>
      <c r="H47" s="283">
        <v>2.3618442888881579</v>
      </c>
    </row>
    <row r="48" spans="1:8" s="32" customFormat="1" ht="15">
      <c r="A48" s="109">
        <v>10</v>
      </c>
      <c r="B48" s="160">
        <f t="shared" si="1"/>
        <v>45292</v>
      </c>
      <c r="C48" s="161">
        <v>2105</v>
      </c>
      <c r="D48" s="161">
        <v>1070990</v>
      </c>
      <c r="E48" s="161"/>
      <c r="F48" s="161">
        <v>1342672</v>
      </c>
      <c r="G48" s="161">
        <v>5301314</v>
      </c>
      <c r="H48" s="283">
        <v>3.9483313869656924</v>
      </c>
    </row>
    <row r="49" spans="1:11" s="32" customFormat="1" ht="15">
      <c r="A49" s="109">
        <v>11</v>
      </c>
      <c r="B49" s="160">
        <f t="shared" si="1"/>
        <v>45323</v>
      </c>
      <c r="C49" s="161">
        <v>1350</v>
      </c>
      <c r="D49" s="161">
        <v>961248</v>
      </c>
      <c r="E49" s="161"/>
      <c r="F49" s="161">
        <v>1348090</v>
      </c>
      <c r="G49" s="161">
        <v>2569272</v>
      </c>
      <c r="H49" s="283">
        <v>1.9058608846590361</v>
      </c>
    </row>
    <row r="50" spans="1:11" s="32" customFormat="1" ht="15.6" thickBot="1">
      <c r="A50" s="110">
        <v>12</v>
      </c>
      <c r="B50" s="160">
        <f t="shared" si="1"/>
        <v>45352</v>
      </c>
      <c r="C50" s="284">
        <v>1794</v>
      </c>
      <c r="D50" s="284">
        <v>1059913</v>
      </c>
      <c r="E50" s="284"/>
      <c r="F50" s="284">
        <v>1355311</v>
      </c>
      <c r="G50" s="284">
        <v>3223564</v>
      </c>
      <c r="H50" s="285">
        <v>2.3784681154362355</v>
      </c>
    </row>
    <row r="51" spans="1:11">
      <c r="A51" s="29"/>
      <c r="B51" s="53"/>
      <c r="C51" s="54"/>
      <c r="D51" s="54"/>
      <c r="E51" s="54"/>
      <c r="F51" s="54"/>
      <c r="G51" s="54"/>
      <c r="H51" s="35"/>
      <c r="I51" s="32"/>
      <c r="J51" s="32"/>
      <c r="K51" s="32"/>
    </row>
  </sheetData>
  <mergeCells count="6">
    <mergeCell ref="A4:G4"/>
    <mergeCell ref="A20:H20"/>
    <mergeCell ref="A36:H36"/>
    <mergeCell ref="A3:H3"/>
    <mergeCell ref="A1:H1"/>
    <mergeCell ref="A2:H2"/>
  </mergeCells>
  <printOptions horizontalCentered="1" verticalCentered="1"/>
  <pageMargins left="0" right="0" top="0" bottom="0" header="0" footer="0"/>
  <pageSetup paperSize="9" scale="5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49"/>
  <sheetViews>
    <sheetView view="pageBreakPreview" zoomScaleSheetLayoutView="100" workbookViewId="0">
      <selection activeCell="A2" sqref="A2:H2"/>
    </sheetView>
  </sheetViews>
  <sheetFormatPr defaultColWidth="9.109375" defaultRowHeight="13.2"/>
  <cols>
    <col min="1" max="1" width="3.88671875" style="15" bestFit="1" customWidth="1"/>
    <col min="2" max="2" width="8.6640625" style="15" bestFit="1" customWidth="1"/>
    <col min="3" max="3" width="17.44140625" style="15" bestFit="1" customWidth="1"/>
    <col min="4" max="4" width="18.44140625" style="15" bestFit="1" customWidth="1"/>
    <col min="5" max="5" width="19.5546875" style="15" bestFit="1" customWidth="1"/>
    <col min="6" max="6" width="10.6640625" style="15" bestFit="1" customWidth="1"/>
    <col min="7" max="7" width="20.6640625" style="15" customWidth="1"/>
    <col min="8" max="8" width="10.6640625" style="15" bestFit="1" customWidth="1"/>
    <col min="9" max="16384" width="9.109375" style="15"/>
  </cols>
  <sheetData>
    <row r="1" spans="1:9" ht="46.5" customHeight="1">
      <c r="A1" s="354" t="s">
        <v>298</v>
      </c>
      <c r="B1" s="355"/>
      <c r="C1" s="355"/>
      <c r="D1" s="355"/>
      <c r="E1" s="355"/>
      <c r="F1" s="355"/>
      <c r="G1" s="355"/>
      <c r="H1" s="356"/>
      <c r="I1" s="4"/>
    </row>
    <row r="2" spans="1:9" s="32" customFormat="1" ht="21">
      <c r="A2" s="340" t="s">
        <v>1582</v>
      </c>
      <c r="B2" s="341"/>
      <c r="C2" s="341"/>
      <c r="D2" s="341"/>
      <c r="E2" s="341"/>
      <c r="F2" s="341"/>
      <c r="G2" s="341"/>
      <c r="H2" s="342"/>
      <c r="I2" s="4"/>
    </row>
    <row r="3" spans="1:9" s="32" customFormat="1" ht="16.8">
      <c r="A3" s="440" t="s">
        <v>295</v>
      </c>
      <c r="B3" s="441"/>
      <c r="C3" s="441"/>
      <c r="D3" s="441"/>
      <c r="E3" s="441"/>
      <c r="F3" s="441"/>
      <c r="G3" s="441"/>
      <c r="H3" s="442"/>
      <c r="I3" s="113"/>
    </row>
    <row r="4" spans="1:9" s="32" customFormat="1" ht="71.25" customHeight="1">
      <c r="A4" s="217" t="s">
        <v>133</v>
      </c>
      <c r="B4" s="218" t="s">
        <v>39</v>
      </c>
      <c r="C4" s="219" t="s">
        <v>134</v>
      </c>
      <c r="D4" s="219" t="s">
        <v>135</v>
      </c>
      <c r="E4" s="219" t="s">
        <v>194</v>
      </c>
      <c r="F4" s="220" t="s">
        <v>195</v>
      </c>
      <c r="G4" s="34"/>
      <c r="H4" s="87"/>
    </row>
    <row r="5" spans="1:9" s="32" customFormat="1">
      <c r="A5" s="89">
        <v>1</v>
      </c>
      <c r="B5" s="44">
        <v>2</v>
      </c>
      <c r="C5" s="44">
        <v>3</v>
      </c>
      <c r="D5" s="44">
        <v>4</v>
      </c>
      <c r="E5" s="44">
        <v>5</v>
      </c>
      <c r="F5" s="69" t="s">
        <v>196</v>
      </c>
      <c r="G5" s="34"/>
      <c r="H5" s="87"/>
    </row>
    <row r="6" spans="1:9" s="32" customFormat="1" ht="15">
      <c r="A6" s="90">
        <v>1</v>
      </c>
      <c r="B6" s="160">
        <f>'SoP011 AG'!B6</f>
        <v>45017</v>
      </c>
      <c r="C6" s="241">
        <v>2699105</v>
      </c>
      <c r="D6" s="241">
        <v>4067541</v>
      </c>
      <c r="E6" s="241">
        <v>7045051</v>
      </c>
      <c r="F6" s="245">
        <v>1.7320172064645445</v>
      </c>
      <c r="G6" s="171"/>
      <c r="H6" s="87"/>
    </row>
    <row r="7" spans="1:9" s="32" customFormat="1" ht="15">
      <c r="A7" s="90">
        <v>2</v>
      </c>
      <c r="B7" s="160">
        <f>'SoP011 AG'!B7</f>
        <v>45047</v>
      </c>
      <c r="C7" s="241">
        <v>3473702</v>
      </c>
      <c r="D7" s="241">
        <v>4074301</v>
      </c>
      <c r="E7" s="241">
        <v>14679701</v>
      </c>
      <c r="F7" s="245">
        <v>3.6029986493388684</v>
      </c>
      <c r="G7" s="34"/>
      <c r="H7" s="87"/>
    </row>
    <row r="8" spans="1:9" s="32" customFormat="1" ht="15">
      <c r="A8" s="90">
        <v>3</v>
      </c>
      <c r="B8" s="160">
        <f>'SoP011 AG'!B8</f>
        <v>45078</v>
      </c>
      <c r="C8" s="241">
        <v>3576405</v>
      </c>
      <c r="D8" s="241">
        <v>4079312</v>
      </c>
      <c r="E8" s="241">
        <v>21343658</v>
      </c>
      <c r="F8" s="245">
        <v>5.2321710131512376</v>
      </c>
      <c r="G8" s="34"/>
      <c r="H8" s="87"/>
    </row>
    <row r="9" spans="1:9" s="32" customFormat="1" ht="15">
      <c r="A9" s="90">
        <v>4</v>
      </c>
      <c r="B9" s="160">
        <f>'SoP011 AG'!B9</f>
        <v>45108</v>
      </c>
      <c r="C9" s="161">
        <v>3272695</v>
      </c>
      <c r="D9" s="161">
        <v>4092749</v>
      </c>
      <c r="E9" s="161">
        <v>12707610</v>
      </c>
      <c r="F9" s="162">
        <v>3.1049082169466047</v>
      </c>
      <c r="G9" s="34"/>
      <c r="H9" s="87"/>
    </row>
    <row r="10" spans="1:9" s="32" customFormat="1" ht="15">
      <c r="A10" s="90">
        <v>5</v>
      </c>
      <c r="B10" s="160">
        <f>'SoP011 AG'!B10</f>
        <v>45139</v>
      </c>
      <c r="C10" s="161">
        <v>2844718</v>
      </c>
      <c r="D10" s="161">
        <v>4100638</v>
      </c>
      <c r="E10" s="161">
        <v>8518796</v>
      </c>
      <c r="F10" s="162">
        <v>2.0774318532872202</v>
      </c>
      <c r="G10" s="34"/>
      <c r="H10" s="87"/>
    </row>
    <row r="11" spans="1:9" s="32" customFormat="1" ht="15">
      <c r="A11" s="90">
        <v>6</v>
      </c>
      <c r="B11" s="160">
        <f>'SoP011 AG'!B11</f>
        <v>45170</v>
      </c>
      <c r="C11" s="161">
        <v>3174492</v>
      </c>
      <c r="D11" s="161">
        <v>4134658</v>
      </c>
      <c r="E11" s="161">
        <v>11399854</v>
      </c>
      <c r="F11" s="162">
        <v>2.7571455728623744</v>
      </c>
      <c r="G11" s="34"/>
      <c r="H11" s="87"/>
    </row>
    <row r="12" spans="1:9" s="35" customFormat="1" ht="15">
      <c r="A12" s="154">
        <v>7</v>
      </c>
      <c r="B12" s="160">
        <f>'SoP011 AG'!B12</f>
        <v>45200</v>
      </c>
      <c r="C12" s="172">
        <v>2585416</v>
      </c>
      <c r="D12" s="172">
        <v>4144022</v>
      </c>
      <c r="E12" s="172">
        <v>6691018</v>
      </c>
      <c r="F12" s="173">
        <v>1.6146193239321607</v>
      </c>
      <c r="G12" s="34"/>
      <c r="H12" s="87"/>
    </row>
    <row r="13" spans="1:9" s="35" customFormat="1" ht="15">
      <c r="A13" s="154">
        <v>8</v>
      </c>
      <c r="B13" s="160">
        <f>'SoP011 AG'!B13</f>
        <v>45231</v>
      </c>
      <c r="C13" s="172">
        <v>2671547</v>
      </c>
      <c r="D13" s="172">
        <v>4150403</v>
      </c>
      <c r="E13" s="172">
        <v>6958546</v>
      </c>
      <c r="F13" s="173">
        <v>1.6765952607493779</v>
      </c>
      <c r="G13" s="34"/>
      <c r="H13" s="87"/>
    </row>
    <row r="14" spans="1:9" s="35" customFormat="1" ht="15">
      <c r="A14" s="154">
        <v>9</v>
      </c>
      <c r="B14" s="160">
        <f>'SoP011 AG'!B14</f>
        <v>45261</v>
      </c>
      <c r="C14" s="172">
        <v>2530811</v>
      </c>
      <c r="D14" s="172">
        <v>4161634</v>
      </c>
      <c r="E14" s="172">
        <v>6002932</v>
      </c>
      <c r="F14" s="173">
        <v>1.4424459238847049</v>
      </c>
      <c r="G14" s="34"/>
      <c r="H14" s="87"/>
    </row>
    <row r="15" spans="1:9" s="32" customFormat="1" ht="15">
      <c r="A15" s="90">
        <v>10</v>
      </c>
      <c r="B15" s="160">
        <f>'SoP011 AG'!B15</f>
        <v>45292</v>
      </c>
      <c r="C15" s="161">
        <v>2604516</v>
      </c>
      <c r="D15" s="161">
        <v>4175212</v>
      </c>
      <c r="E15" s="161">
        <v>6750525</v>
      </c>
      <c r="F15" s="162">
        <v>1.6168101164683375</v>
      </c>
      <c r="G15" s="34"/>
      <c r="H15" s="87" t="s">
        <v>239</v>
      </c>
    </row>
    <row r="16" spans="1:9" s="32" customFormat="1" ht="15">
      <c r="A16" s="90">
        <v>11</v>
      </c>
      <c r="B16" s="160">
        <f>'SoP011 AG'!B16</f>
        <v>45323</v>
      </c>
      <c r="C16" s="161">
        <v>2219120</v>
      </c>
      <c r="D16" s="161">
        <v>4186087</v>
      </c>
      <c r="E16" s="161">
        <v>5102176</v>
      </c>
      <c r="F16" s="162">
        <v>1.2188413666510036</v>
      </c>
      <c r="G16" s="34"/>
      <c r="H16" s="87"/>
    </row>
    <row r="17" spans="1:10" s="32" customFormat="1" ht="15">
      <c r="A17" s="33">
        <v>12</v>
      </c>
      <c r="B17" s="160">
        <f>'SoP011 AG'!B17</f>
        <v>45352</v>
      </c>
      <c r="C17" s="161">
        <v>2728534</v>
      </c>
      <c r="D17" s="161">
        <v>4195196</v>
      </c>
      <c r="E17" s="161">
        <v>6899127</v>
      </c>
      <c r="F17" s="162">
        <v>1.6445303151509489</v>
      </c>
      <c r="G17" s="34"/>
      <c r="H17" s="87"/>
    </row>
    <row r="18" spans="1:10" s="32" customFormat="1">
      <c r="A18" s="34"/>
      <c r="B18" s="34"/>
      <c r="C18" s="34"/>
      <c r="D18" s="34"/>
      <c r="E18" s="34"/>
      <c r="F18" s="34"/>
      <c r="G18" s="34"/>
      <c r="H18" s="87"/>
    </row>
    <row r="19" spans="1:10" s="32" customFormat="1" ht="24.75" customHeight="1">
      <c r="A19" s="437" t="s">
        <v>296</v>
      </c>
      <c r="B19" s="438"/>
      <c r="C19" s="438"/>
      <c r="D19" s="438"/>
      <c r="E19" s="438"/>
      <c r="F19" s="438"/>
      <c r="G19" s="438"/>
      <c r="H19" s="439"/>
    </row>
    <row r="20" spans="1:10" s="32" customFormat="1" ht="99" customHeight="1">
      <c r="A20" s="88" t="s">
        <v>133</v>
      </c>
      <c r="B20" s="65" t="s">
        <v>39</v>
      </c>
      <c r="C20" s="64" t="s">
        <v>136</v>
      </c>
      <c r="D20" s="66" t="s">
        <v>137</v>
      </c>
      <c r="E20" s="66" t="s">
        <v>291</v>
      </c>
      <c r="F20" s="66" t="s">
        <v>135</v>
      </c>
      <c r="G20" s="67" t="s">
        <v>197</v>
      </c>
      <c r="H20" s="92" t="s">
        <v>198</v>
      </c>
    </row>
    <row r="21" spans="1:10" s="32" customFormat="1">
      <c r="A21" s="155">
        <v>1</v>
      </c>
      <c r="B21" s="73">
        <v>2</v>
      </c>
      <c r="C21" s="73">
        <v>3</v>
      </c>
      <c r="D21" s="73">
        <v>4</v>
      </c>
      <c r="E21" s="73" t="s">
        <v>138</v>
      </c>
      <c r="F21" s="73">
        <v>6</v>
      </c>
      <c r="G21" s="73">
        <v>7</v>
      </c>
      <c r="H21" s="97" t="s">
        <v>199</v>
      </c>
    </row>
    <row r="22" spans="1:10" s="32" customFormat="1" ht="15">
      <c r="A22" s="90">
        <v>1</v>
      </c>
      <c r="B22" s="160">
        <f>B6</f>
        <v>45017</v>
      </c>
      <c r="C22" s="246">
        <v>607.74652777777794</v>
      </c>
      <c r="D22" s="241">
        <v>2699105</v>
      </c>
      <c r="E22" s="242"/>
      <c r="F22" s="241">
        <v>4067541</v>
      </c>
      <c r="G22" s="243">
        <v>350543.81597222225</v>
      </c>
      <c r="H22" s="286">
        <v>8.6180770143981886E-2</v>
      </c>
    </row>
    <row r="23" spans="1:10" s="32" customFormat="1" ht="15">
      <c r="A23" s="90">
        <v>2</v>
      </c>
      <c r="B23" s="160">
        <f t="shared" ref="B23:B33" si="0">B7</f>
        <v>45047</v>
      </c>
      <c r="C23" s="246">
        <v>1360.4694444444444</v>
      </c>
      <c r="D23" s="241">
        <v>3473702</v>
      </c>
      <c r="E23" s="242"/>
      <c r="F23" s="241">
        <v>4074301</v>
      </c>
      <c r="G23" s="243">
        <v>776398.15694444452</v>
      </c>
      <c r="H23" s="286">
        <v>0.19055984252131702</v>
      </c>
    </row>
    <row r="24" spans="1:10" s="32" customFormat="1" ht="15">
      <c r="A24" s="90">
        <v>3</v>
      </c>
      <c r="B24" s="160">
        <f t="shared" si="0"/>
        <v>45078</v>
      </c>
      <c r="C24" s="246">
        <v>2094.4388888888889</v>
      </c>
      <c r="D24" s="241">
        <v>3576405</v>
      </c>
      <c r="E24" s="246"/>
      <c r="F24" s="241">
        <v>4079312</v>
      </c>
      <c r="G24" s="243">
        <v>1162474.8798611111</v>
      </c>
      <c r="H24" s="286">
        <v>0.28496836718081653</v>
      </c>
    </row>
    <row r="25" spans="1:10" s="32" customFormat="1" ht="15">
      <c r="A25" s="90">
        <v>4</v>
      </c>
      <c r="B25" s="160">
        <f t="shared" si="0"/>
        <v>45108</v>
      </c>
      <c r="C25" s="163">
        <v>941.61666666666656</v>
      </c>
      <c r="D25" s="161">
        <v>3272695</v>
      </c>
      <c r="E25" s="164"/>
      <c r="F25" s="161">
        <v>4092749</v>
      </c>
      <c r="G25" s="163">
        <v>578481.73611111112</v>
      </c>
      <c r="H25" s="282">
        <v>0.14134307677092123</v>
      </c>
    </row>
    <row r="26" spans="1:10" s="32" customFormat="1" ht="15">
      <c r="A26" s="90">
        <v>5</v>
      </c>
      <c r="B26" s="160">
        <f t="shared" si="0"/>
        <v>45139</v>
      </c>
      <c r="C26" s="163">
        <v>634.59097222222226</v>
      </c>
      <c r="D26" s="161">
        <v>2844718</v>
      </c>
      <c r="E26" s="164"/>
      <c r="F26" s="161">
        <v>4100638</v>
      </c>
      <c r="G26" s="163">
        <v>362276.67847222218</v>
      </c>
      <c r="H26" s="282">
        <v>8.8346417916485717E-2</v>
      </c>
    </row>
    <row r="27" spans="1:10" s="32" customFormat="1" ht="15">
      <c r="A27" s="90">
        <v>6</v>
      </c>
      <c r="B27" s="160">
        <f t="shared" si="0"/>
        <v>45170</v>
      </c>
      <c r="C27" s="163">
        <v>834.09652777777762</v>
      </c>
      <c r="D27" s="161">
        <v>3174492</v>
      </c>
      <c r="E27" s="163"/>
      <c r="F27" s="161">
        <v>4134658</v>
      </c>
      <c r="G27" s="163">
        <v>497087.10833333334</v>
      </c>
      <c r="H27" s="282">
        <v>0.120224480073886</v>
      </c>
    </row>
    <row r="28" spans="1:10" s="35" customFormat="1" ht="15">
      <c r="A28" s="154">
        <v>7</v>
      </c>
      <c r="B28" s="160">
        <f t="shared" si="0"/>
        <v>45200</v>
      </c>
      <c r="C28" s="174">
        <v>485.27083333333343</v>
      </c>
      <c r="D28" s="172">
        <v>2585416</v>
      </c>
      <c r="E28" s="175"/>
      <c r="F28" s="172">
        <v>4144022</v>
      </c>
      <c r="G28" s="174">
        <v>302398.61527777778</v>
      </c>
      <c r="H28" s="287">
        <v>7.2972251420908907E-2</v>
      </c>
      <c r="I28" s="32"/>
      <c r="J28" s="32"/>
    </row>
    <row r="29" spans="1:10" s="35" customFormat="1" ht="15">
      <c r="A29" s="154">
        <v>8</v>
      </c>
      <c r="B29" s="160">
        <f t="shared" si="0"/>
        <v>45231</v>
      </c>
      <c r="C29" s="174">
        <v>480.46736111111102</v>
      </c>
      <c r="D29" s="172">
        <v>2671547</v>
      </c>
      <c r="E29" s="175"/>
      <c r="F29" s="172">
        <v>4150403</v>
      </c>
      <c r="G29" s="174">
        <v>288491.37569444446</v>
      </c>
      <c r="H29" s="287">
        <v>6.9509244209404353E-2</v>
      </c>
      <c r="I29" s="32"/>
      <c r="J29" s="32"/>
    </row>
    <row r="30" spans="1:10" s="35" customFormat="1" ht="15">
      <c r="A30" s="154">
        <v>9</v>
      </c>
      <c r="B30" s="160">
        <f t="shared" si="0"/>
        <v>45261</v>
      </c>
      <c r="C30" s="174">
        <v>423.80416666666662</v>
      </c>
      <c r="D30" s="172">
        <v>2530811</v>
      </c>
      <c r="E30" s="174"/>
      <c r="F30" s="172">
        <v>4161634</v>
      </c>
      <c r="G30" s="174">
        <v>244051.14791666664</v>
      </c>
      <c r="H30" s="287">
        <v>5.8643106990347214E-2</v>
      </c>
      <c r="I30" s="32"/>
      <c r="J30" s="32"/>
    </row>
    <row r="31" spans="1:10" s="32" customFormat="1" ht="15">
      <c r="A31" s="90">
        <v>10</v>
      </c>
      <c r="B31" s="160">
        <f t="shared" si="0"/>
        <v>45292</v>
      </c>
      <c r="C31" s="163">
        <v>416.70277777777795</v>
      </c>
      <c r="D31" s="161">
        <v>2604516</v>
      </c>
      <c r="E31" s="164"/>
      <c r="F31" s="161">
        <v>4175212</v>
      </c>
      <c r="G31" s="163">
        <v>276146.76944444445</v>
      </c>
      <c r="H31" s="282">
        <v>6.6139580324171429E-2</v>
      </c>
    </row>
    <row r="32" spans="1:10" s="32" customFormat="1" ht="15">
      <c r="A32" s="90">
        <v>11</v>
      </c>
      <c r="B32" s="160">
        <f t="shared" si="0"/>
        <v>45323</v>
      </c>
      <c r="C32" s="163">
        <v>311.80833333333328</v>
      </c>
      <c r="D32" s="161">
        <v>2219120</v>
      </c>
      <c r="E32" s="164"/>
      <c r="F32" s="161">
        <v>4186087</v>
      </c>
      <c r="G32" s="163">
        <v>194419.33680555556</v>
      </c>
      <c r="H32" s="282">
        <v>4.6444170129659408E-2</v>
      </c>
    </row>
    <row r="33" spans="1:9" s="32" customFormat="1" ht="15">
      <c r="A33" s="90">
        <v>12</v>
      </c>
      <c r="B33" s="160">
        <f t="shared" si="0"/>
        <v>45352</v>
      </c>
      <c r="C33" s="163">
        <v>407.15972222222223</v>
      </c>
      <c r="D33" s="161">
        <v>2728534</v>
      </c>
      <c r="E33" s="163"/>
      <c r="F33" s="161">
        <v>4195196</v>
      </c>
      <c r="G33" s="163">
        <v>228701.71874999997</v>
      </c>
      <c r="H33" s="282">
        <v>5.4515145120752395E-2</v>
      </c>
    </row>
    <row r="34" spans="1:9" s="32" customFormat="1" ht="13.8">
      <c r="A34" s="34"/>
      <c r="B34" s="34"/>
      <c r="C34" s="95"/>
      <c r="D34" s="95"/>
      <c r="E34" s="95"/>
      <c r="F34" s="297"/>
      <c r="G34" s="298"/>
      <c r="H34" s="299"/>
    </row>
    <row r="35" spans="1:9" s="32" customFormat="1" ht="33.75" customHeight="1">
      <c r="A35" s="437" t="s">
        <v>145</v>
      </c>
      <c r="B35" s="438"/>
      <c r="C35" s="438"/>
      <c r="D35" s="438"/>
      <c r="E35" s="438"/>
      <c r="F35" s="438"/>
      <c r="G35" s="438"/>
      <c r="H35" s="439"/>
    </row>
    <row r="36" spans="1:9" s="32" customFormat="1" ht="90" customHeight="1">
      <c r="A36" s="88" t="s">
        <v>133</v>
      </c>
      <c r="B36" s="65" t="s">
        <v>39</v>
      </c>
      <c r="C36" s="64" t="s">
        <v>140</v>
      </c>
      <c r="D36" s="64" t="s">
        <v>141</v>
      </c>
      <c r="E36" s="64" t="s">
        <v>200</v>
      </c>
      <c r="F36" s="64" t="s">
        <v>142</v>
      </c>
      <c r="G36" s="66" t="s">
        <v>201</v>
      </c>
      <c r="H36" s="96" t="s">
        <v>202</v>
      </c>
    </row>
    <row r="37" spans="1:9" s="32" customFormat="1" ht="14.25" customHeight="1">
      <c r="A37" s="89">
        <v>1</v>
      </c>
      <c r="B37" s="44">
        <v>2</v>
      </c>
      <c r="C37" s="44">
        <v>3</v>
      </c>
      <c r="D37" s="44">
        <v>4</v>
      </c>
      <c r="E37" s="44" t="s">
        <v>138</v>
      </c>
      <c r="F37" s="44">
        <v>6</v>
      </c>
      <c r="G37" s="44">
        <v>7</v>
      </c>
      <c r="H37" s="97" t="s">
        <v>199</v>
      </c>
    </row>
    <row r="38" spans="1:9" s="32" customFormat="1" ht="15" customHeight="1">
      <c r="A38" s="90">
        <v>1</v>
      </c>
      <c r="B38" s="160">
        <f>B6</f>
        <v>45017</v>
      </c>
      <c r="C38" s="161">
        <v>19068</v>
      </c>
      <c r="D38" s="161">
        <v>3544899</v>
      </c>
      <c r="E38" s="161"/>
      <c r="F38" s="161">
        <v>4067541</v>
      </c>
      <c r="G38" s="161">
        <v>16867944</v>
      </c>
      <c r="H38" s="283">
        <v>4.1469634848179773</v>
      </c>
    </row>
    <row r="39" spans="1:9" s="32" customFormat="1" ht="15" customHeight="1">
      <c r="A39" s="90">
        <v>2</v>
      </c>
      <c r="B39" s="160">
        <f t="shared" ref="B39:B49" si="1">B7</f>
        <v>45047</v>
      </c>
      <c r="C39" s="161">
        <v>23661</v>
      </c>
      <c r="D39" s="161">
        <v>3700888</v>
      </c>
      <c r="E39" s="161"/>
      <c r="F39" s="161">
        <v>4074301</v>
      </c>
      <c r="G39" s="161">
        <v>22566438</v>
      </c>
      <c r="H39" s="283">
        <v>5.5387262747646773</v>
      </c>
    </row>
    <row r="40" spans="1:9" s="32" customFormat="1" ht="15" customHeight="1">
      <c r="A40" s="90">
        <v>3</v>
      </c>
      <c r="B40" s="160">
        <f t="shared" si="1"/>
        <v>45078</v>
      </c>
      <c r="C40" s="161">
        <v>29040</v>
      </c>
      <c r="D40" s="161">
        <v>3826766</v>
      </c>
      <c r="E40" s="161"/>
      <c r="F40" s="161">
        <v>4079312</v>
      </c>
      <c r="G40" s="161">
        <v>27216817</v>
      </c>
      <c r="H40" s="283">
        <v>6.6719135481669456</v>
      </c>
    </row>
    <row r="41" spans="1:9" s="32" customFormat="1" ht="15" customHeight="1">
      <c r="A41" s="90">
        <v>4</v>
      </c>
      <c r="B41" s="160">
        <f t="shared" si="1"/>
        <v>45108</v>
      </c>
      <c r="C41" s="161">
        <v>26509</v>
      </c>
      <c r="D41" s="161">
        <v>3703104</v>
      </c>
      <c r="E41" s="161"/>
      <c r="F41" s="161">
        <v>4092749</v>
      </c>
      <c r="G41" s="161">
        <v>23238000</v>
      </c>
      <c r="H41" s="283">
        <v>5.677846357057323</v>
      </c>
    </row>
    <row r="42" spans="1:9" s="32" customFormat="1" ht="15" customHeight="1">
      <c r="A42" s="90">
        <v>5</v>
      </c>
      <c r="B42" s="160">
        <f t="shared" si="1"/>
        <v>45139</v>
      </c>
      <c r="C42" s="161">
        <v>21980</v>
      </c>
      <c r="D42" s="161">
        <v>3587966</v>
      </c>
      <c r="E42" s="161"/>
      <c r="F42" s="161">
        <v>4100638</v>
      </c>
      <c r="G42" s="161">
        <v>18121045</v>
      </c>
      <c r="H42" s="283">
        <v>4.4190794212998075</v>
      </c>
    </row>
    <row r="43" spans="1:9" s="32" customFormat="1" ht="15" customHeight="1">
      <c r="A43" s="90">
        <v>6</v>
      </c>
      <c r="B43" s="160">
        <f t="shared" si="1"/>
        <v>45170</v>
      </c>
      <c r="C43" s="161">
        <v>24377</v>
      </c>
      <c r="D43" s="161">
        <v>3683158</v>
      </c>
      <c r="E43" s="161"/>
      <c r="F43" s="161">
        <v>4134658</v>
      </c>
      <c r="G43" s="161">
        <v>20127202</v>
      </c>
      <c r="H43" s="283">
        <v>4.8679242636271249</v>
      </c>
    </row>
    <row r="44" spans="1:9" s="35" customFormat="1" ht="15" customHeight="1">
      <c r="A44" s="154">
        <v>7</v>
      </c>
      <c r="B44" s="160">
        <f t="shared" si="1"/>
        <v>45200</v>
      </c>
      <c r="C44" s="172">
        <v>20590</v>
      </c>
      <c r="D44" s="172">
        <v>3609436</v>
      </c>
      <c r="E44" s="172"/>
      <c r="F44" s="172">
        <v>4144022</v>
      </c>
      <c r="G44" s="172">
        <v>16989982</v>
      </c>
      <c r="H44" s="288">
        <v>4.0998773655159164</v>
      </c>
    </row>
    <row r="45" spans="1:9" s="35" customFormat="1" ht="15" customHeight="1">
      <c r="A45" s="154">
        <v>8</v>
      </c>
      <c r="B45" s="160">
        <f t="shared" si="1"/>
        <v>45231</v>
      </c>
      <c r="C45" s="172">
        <v>21414</v>
      </c>
      <c r="D45" s="172">
        <v>3640508</v>
      </c>
      <c r="E45" s="172"/>
      <c r="F45" s="172">
        <v>4150403</v>
      </c>
      <c r="G45" s="172">
        <v>17319227</v>
      </c>
      <c r="H45" s="288">
        <v>4.1729024868187503</v>
      </c>
    </row>
    <row r="46" spans="1:9" s="35" customFormat="1" ht="15" customHeight="1">
      <c r="A46" s="154">
        <v>9</v>
      </c>
      <c r="B46" s="160">
        <f t="shared" si="1"/>
        <v>45261</v>
      </c>
      <c r="C46" s="172">
        <v>17620</v>
      </c>
      <c r="D46" s="172">
        <v>3574494</v>
      </c>
      <c r="E46" s="172"/>
      <c r="F46" s="172">
        <v>4161634</v>
      </c>
      <c r="G46" s="172">
        <v>15667963</v>
      </c>
      <c r="H46" s="288">
        <v>3.7648584666503591</v>
      </c>
    </row>
    <row r="47" spans="1:9" s="32" customFormat="1" ht="15" customHeight="1">
      <c r="A47" s="90">
        <v>10</v>
      </c>
      <c r="B47" s="160">
        <f t="shared" si="1"/>
        <v>45292</v>
      </c>
      <c r="C47" s="161">
        <v>17768</v>
      </c>
      <c r="D47" s="161">
        <v>3670865</v>
      </c>
      <c r="E47" s="161"/>
      <c r="F47" s="161">
        <v>4175212</v>
      </c>
      <c r="G47" s="161">
        <v>18703716</v>
      </c>
      <c r="H47" s="283">
        <v>4.4797045036276</v>
      </c>
      <c r="I47" s="35"/>
    </row>
    <row r="48" spans="1:9" s="32" customFormat="1" ht="15" customHeight="1">
      <c r="A48" s="90">
        <v>11</v>
      </c>
      <c r="B48" s="160">
        <f t="shared" si="1"/>
        <v>45323</v>
      </c>
      <c r="C48" s="161">
        <v>15912</v>
      </c>
      <c r="D48" s="161">
        <v>3520088</v>
      </c>
      <c r="E48" s="161"/>
      <c r="F48" s="161">
        <v>4186087</v>
      </c>
      <c r="G48" s="161">
        <v>13509887</v>
      </c>
      <c r="H48" s="283">
        <v>3.2273306789849325</v>
      </c>
    </row>
    <row r="49" spans="1:8" s="32" customFormat="1" ht="15" customHeight="1" thickBot="1">
      <c r="A49" s="98">
        <v>12</v>
      </c>
      <c r="B49" s="160">
        <f t="shared" si="1"/>
        <v>45352</v>
      </c>
      <c r="C49" s="284">
        <v>22857</v>
      </c>
      <c r="D49" s="284">
        <v>3718223</v>
      </c>
      <c r="E49" s="284"/>
      <c r="F49" s="284">
        <v>4195196</v>
      </c>
      <c r="G49" s="284">
        <v>18299612</v>
      </c>
      <c r="H49" s="285">
        <v>4.3620398188785456</v>
      </c>
    </row>
  </sheetData>
  <mergeCells count="5">
    <mergeCell ref="A19:H19"/>
    <mergeCell ref="A35:H35"/>
    <mergeCell ref="A1:H1"/>
    <mergeCell ref="A2:H2"/>
    <mergeCell ref="A3:H3"/>
  </mergeCells>
  <printOptions horizontalCentered="1" verticalCentered="1"/>
  <pageMargins left="0" right="0" top="0" bottom="0" header="0" footer="0"/>
  <pageSetup paperSize="9" scale="5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10"/>
  <sheetViews>
    <sheetView tabSelected="1" view="pageBreakPreview" topLeftCell="A4" zoomScale="115" zoomScaleSheetLayoutView="115" workbookViewId="0">
      <selection activeCell="G15" sqref="G15"/>
    </sheetView>
  </sheetViews>
  <sheetFormatPr defaultRowHeight="13.2"/>
  <cols>
    <col min="1" max="1" width="6.33203125" customWidth="1"/>
    <col min="2" max="2" width="58.109375" customWidth="1"/>
    <col min="3" max="3" width="16.5546875" customWidth="1"/>
    <col min="4" max="4" width="16.44140625" customWidth="1"/>
    <col min="257" max="257" width="6.33203125" customWidth="1"/>
    <col min="258" max="258" width="58.109375" customWidth="1"/>
    <col min="259" max="259" width="16.5546875" customWidth="1"/>
    <col min="260" max="260" width="16.44140625" customWidth="1"/>
    <col min="513" max="513" width="6.33203125" customWidth="1"/>
    <col min="514" max="514" width="58.109375" customWidth="1"/>
    <col min="515" max="515" width="16.5546875" customWidth="1"/>
    <col min="516" max="516" width="16.44140625" customWidth="1"/>
    <col min="769" max="769" width="6.33203125" customWidth="1"/>
    <col min="770" max="770" width="58.109375" customWidth="1"/>
    <col min="771" max="771" width="16.5546875" customWidth="1"/>
    <col min="772" max="772" width="16.44140625" customWidth="1"/>
    <col min="1025" max="1025" width="6.33203125" customWidth="1"/>
    <col min="1026" max="1026" width="58.109375" customWidth="1"/>
    <col min="1027" max="1027" width="16.5546875" customWidth="1"/>
    <col min="1028" max="1028" width="16.44140625" customWidth="1"/>
    <col min="1281" max="1281" width="6.33203125" customWidth="1"/>
    <col min="1282" max="1282" width="58.109375" customWidth="1"/>
    <col min="1283" max="1283" width="16.5546875" customWidth="1"/>
    <col min="1284" max="1284" width="16.44140625" customWidth="1"/>
    <col min="1537" max="1537" width="6.33203125" customWidth="1"/>
    <col min="1538" max="1538" width="58.109375" customWidth="1"/>
    <col min="1539" max="1539" width="16.5546875" customWidth="1"/>
    <col min="1540" max="1540" width="16.44140625" customWidth="1"/>
    <col min="1793" max="1793" width="6.33203125" customWidth="1"/>
    <col min="1794" max="1794" width="58.109375" customWidth="1"/>
    <col min="1795" max="1795" width="16.5546875" customWidth="1"/>
    <col min="1796" max="1796" width="16.44140625" customWidth="1"/>
    <col min="2049" max="2049" width="6.33203125" customWidth="1"/>
    <col min="2050" max="2050" width="58.109375" customWidth="1"/>
    <col min="2051" max="2051" width="16.5546875" customWidth="1"/>
    <col min="2052" max="2052" width="16.44140625" customWidth="1"/>
    <col min="2305" max="2305" width="6.33203125" customWidth="1"/>
    <col min="2306" max="2306" width="58.109375" customWidth="1"/>
    <col min="2307" max="2307" width="16.5546875" customWidth="1"/>
    <col min="2308" max="2308" width="16.44140625" customWidth="1"/>
    <col min="2561" max="2561" width="6.33203125" customWidth="1"/>
    <col min="2562" max="2562" width="58.109375" customWidth="1"/>
    <col min="2563" max="2563" width="16.5546875" customWidth="1"/>
    <col min="2564" max="2564" width="16.44140625" customWidth="1"/>
    <col min="2817" max="2817" width="6.33203125" customWidth="1"/>
    <col min="2818" max="2818" width="58.109375" customWidth="1"/>
    <col min="2819" max="2819" width="16.5546875" customWidth="1"/>
    <col min="2820" max="2820" width="16.44140625" customWidth="1"/>
    <col min="3073" max="3073" width="6.33203125" customWidth="1"/>
    <col min="3074" max="3074" width="58.109375" customWidth="1"/>
    <col min="3075" max="3075" width="16.5546875" customWidth="1"/>
    <col min="3076" max="3076" width="16.44140625" customWidth="1"/>
    <col min="3329" max="3329" width="6.33203125" customWidth="1"/>
    <col min="3330" max="3330" width="58.109375" customWidth="1"/>
    <col min="3331" max="3331" width="16.5546875" customWidth="1"/>
    <col min="3332" max="3332" width="16.44140625" customWidth="1"/>
    <col min="3585" max="3585" width="6.33203125" customWidth="1"/>
    <col min="3586" max="3586" width="58.109375" customWidth="1"/>
    <col min="3587" max="3587" width="16.5546875" customWidth="1"/>
    <col min="3588" max="3588" width="16.44140625" customWidth="1"/>
    <col min="3841" max="3841" width="6.33203125" customWidth="1"/>
    <col min="3842" max="3842" width="58.109375" customWidth="1"/>
    <col min="3843" max="3843" width="16.5546875" customWidth="1"/>
    <col min="3844" max="3844" width="16.44140625" customWidth="1"/>
    <col min="4097" max="4097" width="6.33203125" customWidth="1"/>
    <col min="4098" max="4098" width="58.109375" customWidth="1"/>
    <col min="4099" max="4099" width="16.5546875" customWidth="1"/>
    <col min="4100" max="4100" width="16.44140625" customWidth="1"/>
    <col min="4353" max="4353" width="6.33203125" customWidth="1"/>
    <col min="4354" max="4354" width="58.109375" customWidth="1"/>
    <col min="4355" max="4355" width="16.5546875" customWidth="1"/>
    <col min="4356" max="4356" width="16.44140625" customWidth="1"/>
    <col min="4609" max="4609" width="6.33203125" customWidth="1"/>
    <col min="4610" max="4610" width="58.109375" customWidth="1"/>
    <col min="4611" max="4611" width="16.5546875" customWidth="1"/>
    <col min="4612" max="4612" width="16.44140625" customWidth="1"/>
    <col min="4865" max="4865" width="6.33203125" customWidth="1"/>
    <col min="4866" max="4866" width="58.109375" customWidth="1"/>
    <col min="4867" max="4867" width="16.5546875" customWidth="1"/>
    <col min="4868" max="4868" width="16.44140625" customWidth="1"/>
    <col min="5121" max="5121" width="6.33203125" customWidth="1"/>
    <col min="5122" max="5122" width="58.109375" customWidth="1"/>
    <col min="5123" max="5123" width="16.5546875" customWidth="1"/>
    <col min="5124" max="5124" width="16.44140625" customWidth="1"/>
    <col min="5377" max="5377" width="6.33203125" customWidth="1"/>
    <col min="5378" max="5378" width="58.109375" customWidth="1"/>
    <col min="5379" max="5379" width="16.5546875" customWidth="1"/>
    <col min="5380" max="5380" width="16.44140625" customWidth="1"/>
    <col min="5633" max="5633" width="6.33203125" customWidth="1"/>
    <col min="5634" max="5634" width="58.109375" customWidth="1"/>
    <col min="5635" max="5635" width="16.5546875" customWidth="1"/>
    <col min="5636" max="5636" width="16.44140625" customWidth="1"/>
    <col min="5889" max="5889" width="6.33203125" customWidth="1"/>
    <col min="5890" max="5890" width="58.109375" customWidth="1"/>
    <col min="5891" max="5891" width="16.5546875" customWidth="1"/>
    <col min="5892" max="5892" width="16.44140625" customWidth="1"/>
    <col min="6145" max="6145" width="6.33203125" customWidth="1"/>
    <col min="6146" max="6146" width="58.109375" customWidth="1"/>
    <col min="6147" max="6147" width="16.5546875" customWidth="1"/>
    <col min="6148" max="6148" width="16.44140625" customWidth="1"/>
    <col min="6401" max="6401" width="6.33203125" customWidth="1"/>
    <col min="6402" max="6402" width="58.109375" customWidth="1"/>
    <col min="6403" max="6403" width="16.5546875" customWidth="1"/>
    <col min="6404" max="6404" width="16.44140625" customWidth="1"/>
    <col min="6657" max="6657" width="6.33203125" customWidth="1"/>
    <col min="6658" max="6658" width="58.109375" customWidth="1"/>
    <col min="6659" max="6659" width="16.5546875" customWidth="1"/>
    <col min="6660" max="6660" width="16.44140625" customWidth="1"/>
    <col min="6913" max="6913" width="6.33203125" customWidth="1"/>
    <col min="6914" max="6914" width="58.109375" customWidth="1"/>
    <col min="6915" max="6915" width="16.5546875" customWidth="1"/>
    <col min="6916" max="6916" width="16.44140625" customWidth="1"/>
    <col min="7169" max="7169" width="6.33203125" customWidth="1"/>
    <col min="7170" max="7170" width="58.109375" customWidth="1"/>
    <col min="7171" max="7171" width="16.5546875" customWidth="1"/>
    <col min="7172" max="7172" width="16.44140625" customWidth="1"/>
    <col min="7425" max="7425" width="6.33203125" customWidth="1"/>
    <col min="7426" max="7426" width="58.109375" customWidth="1"/>
    <col min="7427" max="7427" width="16.5546875" customWidth="1"/>
    <col min="7428" max="7428" width="16.44140625" customWidth="1"/>
    <col min="7681" max="7681" width="6.33203125" customWidth="1"/>
    <col min="7682" max="7682" width="58.109375" customWidth="1"/>
    <col min="7683" max="7683" width="16.5546875" customWidth="1"/>
    <col min="7684" max="7684" width="16.44140625" customWidth="1"/>
    <col min="7937" max="7937" width="6.33203125" customWidth="1"/>
    <col min="7938" max="7938" width="58.109375" customWidth="1"/>
    <col min="7939" max="7939" width="16.5546875" customWidth="1"/>
    <col min="7940" max="7940" width="16.44140625" customWidth="1"/>
    <col min="8193" max="8193" width="6.33203125" customWidth="1"/>
    <col min="8194" max="8194" width="58.109375" customWidth="1"/>
    <col min="8195" max="8195" width="16.5546875" customWidth="1"/>
    <col min="8196" max="8196" width="16.44140625" customWidth="1"/>
    <col min="8449" max="8449" width="6.33203125" customWidth="1"/>
    <col min="8450" max="8450" width="58.109375" customWidth="1"/>
    <col min="8451" max="8451" width="16.5546875" customWidth="1"/>
    <col min="8452" max="8452" width="16.44140625" customWidth="1"/>
    <col min="8705" max="8705" width="6.33203125" customWidth="1"/>
    <col min="8706" max="8706" width="58.109375" customWidth="1"/>
    <col min="8707" max="8707" width="16.5546875" customWidth="1"/>
    <col min="8708" max="8708" width="16.44140625" customWidth="1"/>
    <col min="8961" max="8961" width="6.33203125" customWidth="1"/>
    <col min="8962" max="8962" width="58.109375" customWidth="1"/>
    <col min="8963" max="8963" width="16.5546875" customWidth="1"/>
    <col min="8964" max="8964" width="16.44140625" customWidth="1"/>
    <col min="9217" max="9217" width="6.33203125" customWidth="1"/>
    <col min="9218" max="9218" width="58.109375" customWidth="1"/>
    <col min="9219" max="9219" width="16.5546875" customWidth="1"/>
    <col min="9220" max="9220" width="16.44140625" customWidth="1"/>
    <col min="9473" max="9473" width="6.33203125" customWidth="1"/>
    <col min="9474" max="9474" width="58.109375" customWidth="1"/>
    <col min="9475" max="9475" width="16.5546875" customWidth="1"/>
    <col min="9476" max="9476" width="16.44140625" customWidth="1"/>
    <col min="9729" max="9729" width="6.33203125" customWidth="1"/>
    <col min="9730" max="9730" width="58.109375" customWidth="1"/>
    <col min="9731" max="9731" width="16.5546875" customWidth="1"/>
    <col min="9732" max="9732" width="16.44140625" customWidth="1"/>
    <col min="9985" max="9985" width="6.33203125" customWidth="1"/>
    <col min="9986" max="9986" width="58.109375" customWidth="1"/>
    <col min="9987" max="9987" width="16.5546875" customWidth="1"/>
    <col min="9988" max="9988" width="16.44140625" customWidth="1"/>
    <col min="10241" max="10241" width="6.33203125" customWidth="1"/>
    <col min="10242" max="10242" width="58.109375" customWidth="1"/>
    <col min="10243" max="10243" width="16.5546875" customWidth="1"/>
    <col min="10244" max="10244" width="16.44140625" customWidth="1"/>
    <col min="10497" max="10497" width="6.33203125" customWidth="1"/>
    <col min="10498" max="10498" width="58.109375" customWidth="1"/>
    <col min="10499" max="10499" width="16.5546875" customWidth="1"/>
    <col min="10500" max="10500" width="16.44140625" customWidth="1"/>
    <col min="10753" max="10753" width="6.33203125" customWidth="1"/>
    <col min="10754" max="10754" width="58.109375" customWidth="1"/>
    <col min="10755" max="10755" width="16.5546875" customWidth="1"/>
    <col min="10756" max="10756" width="16.44140625" customWidth="1"/>
    <col min="11009" max="11009" width="6.33203125" customWidth="1"/>
    <col min="11010" max="11010" width="58.109375" customWidth="1"/>
    <col min="11011" max="11011" width="16.5546875" customWidth="1"/>
    <col min="11012" max="11012" width="16.44140625" customWidth="1"/>
    <col min="11265" max="11265" width="6.33203125" customWidth="1"/>
    <col min="11266" max="11266" width="58.109375" customWidth="1"/>
    <col min="11267" max="11267" width="16.5546875" customWidth="1"/>
    <col min="11268" max="11268" width="16.44140625" customWidth="1"/>
    <col min="11521" max="11521" width="6.33203125" customWidth="1"/>
    <col min="11522" max="11522" width="58.109375" customWidth="1"/>
    <col min="11523" max="11523" width="16.5546875" customWidth="1"/>
    <col min="11524" max="11524" width="16.44140625" customWidth="1"/>
    <col min="11777" max="11777" width="6.33203125" customWidth="1"/>
    <col min="11778" max="11778" width="58.109375" customWidth="1"/>
    <col min="11779" max="11779" width="16.5546875" customWidth="1"/>
    <col min="11780" max="11780" width="16.44140625" customWidth="1"/>
    <col min="12033" max="12033" width="6.33203125" customWidth="1"/>
    <col min="12034" max="12034" width="58.109375" customWidth="1"/>
    <col min="12035" max="12035" width="16.5546875" customWidth="1"/>
    <col min="12036" max="12036" width="16.44140625" customWidth="1"/>
    <col min="12289" max="12289" width="6.33203125" customWidth="1"/>
    <col min="12290" max="12290" width="58.109375" customWidth="1"/>
    <col min="12291" max="12291" width="16.5546875" customWidth="1"/>
    <col min="12292" max="12292" width="16.44140625" customWidth="1"/>
    <col min="12545" max="12545" width="6.33203125" customWidth="1"/>
    <col min="12546" max="12546" width="58.109375" customWidth="1"/>
    <col min="12547" max="12547" width="16.5546875" customWidth="1"/>
    <col min="12548" max="12548" width="16.44140625" customWidth="1"/>
    <col min="12801" max="12801" width="6.33203125" customWidth="1"/>
    <col min="12802" max="12802" width="58.109375" customWidth="1"/>
    <col min="12803" max="12803" width="16.5546875" customWidth="1"/>
    <col min="12804" max="12804" width="16.44140625" customWidth="1"/>
    <col min="13057" max="13057" width="6.33203125" customWidth="1"/>
    <col min="13058" max="13058" width="58.109375" customWidth="1"/>
    <col min="13059" max="13059" width="16.5546875" customWidth="1"/>
    <col min="13060" max="13060" width="16.44140625" customWidth="1"/>
    <col min="13313" max="13313" width="6.33203125" customWidth="1"/>
    <col min="13314" max="13314" width="58.109375" customWidth="1"/>
    <col min="13315" max="13315" width="16.5546875" customWidth="1"/>
    <col min="13316" max="13316" width="16.44140625" customWidth="1"/>
    <col min="13569" max="13569" width="6.33203125" customWidth="1"/>
    <col min="13570" max="13570" width="58.109375" customWidth="1"/>
    <col min="13571" max="13571" width="16.5546875" customWidth="1"/>
    <col min="13572" max="13572" width="16.44140625" customWidth="1"/>
    <col min="13825" max="13825" width="6.33203125" customWidth="1"/>
    <col min="13826" max="13826" width="58.109375" customWidth="1"/>
    <col min="13827" max="13827" width="16.5546875" customWidth="1"/>
    <col min="13828" max="13828" width="16.44140625" customWidth="1"/>
    <col min="14081" max="14081" width="6.33203125" customWidth="1"/>
    <col min="14082" max="14082" width="58.109375" customWidth="1"/>
    <col min="14083" max="14083" width="16.5546875" customWidth="1"/>
    <col min="14084" max="14084" width="16.44140625" customWidth="1"/>
    <col min="14337" max="14337" width="6.33203125" customWidth="1"/>
    <col min="14338" max="14338" width="58.109375" customWidth="1"/>
    <col min="14339" max="14339" width="16.5546875" customWidth="1"/>
    <col min="14340" max="14340" width="16.44140625" customWidth="1"/>
    <col min="14593" max="14593" width="6.33203125" customWidth="1"/>
    <col min="14594" max="14594" width="58.109375" customWidth="1"/>
    <col min="14595" max="14595" width="16.5546875" customWidth="1"/>
    <col min="14596" max="14596" width="16.44140625" customWidth="1"/>
    <col min="14849" max="14849" width="6.33203125" customWidth="1"/>
    <col min="14850" max="14850" width="58.109375" customWidth="1"/>
    <col min="14851" max="14851" width="16.5546875" customWidth="1"/>
    <col min="14852" max="14852" width="16.44140625" customWidth="1"/>
    <col min="15105" max="15105" width="6.33203125" customWidth="1"/>
    <col min="15106" max="15106" width="58.109375" customWidth="1"/>
    <col min="15107" max="15107" width="16.5546875" customWidth="1"/>
    <col min="15108" max="15108" width="16.44140625" customWidth="1"/>
    <col min="15361" max="15361" width="6.33203125" customWidth="1"/>
    <col min="15362" max="15362" width="58.109375" customWidth="1"/>
    <col min="15363" max="15363" width="16.5546875" customWidth="1"/>
    <col min="15364" max="15364" width="16.44140625" customWidth="1"/>
    <col min="15617" max="15617" width="6.33203125" customWidth="1"/>
    <col min="15618" max="15618" width="58.109375" customWidth="1"/>
    <col min="15619" max="15619" width="16.5546875" customWidth="1"/>
    <col min="15620" max="15620" width="16.44140625" customWidth="1"/>
    <col min="15873" max="15873" width="6.33203125" customWidth="1"/>
    <col min="15874" max="15874" width="58.109375" customWidth="1"/>
    <col min="15875" max="15875" width="16.5546875" customWidth="1"/>
    <col min="15876" max="15876" width="16.44140625" customWidth="1"/>
    <col min="16129" max="16129" width="6.33203125" customWidth="1"/>
    <col min="16130" max="16130" width="58.109375" customWidth="1"/>
    <col min="16131" max="16131" width="16.5546875" customWidth="1"/>
    <col min="16132" max="16132" width="16.44140625" customWidth="1"/>
  </cols>
  <sheetData>
    <row r="1" spans="1:5" s="132" customFormat="1" ht="27" customHeight="1">
      <c r="A1" s="443" t="s">
        <v>240</v>
      </c>
      <c r="B1" s="444"/>
      <c r="C1" s="444"/>
      <c r="D1" s="445"/>
      <c r="E1" s="131"/>
    </row>
    <row r="2" spans="1:5" s="132" customFormat="1" ht="27" customHeight="1">
      <c r="A2" s="452" t="s">
        <v>1628</v>
      </c>
      <c r="B2" s="453"/>
      <c r="C2" s="453"/>
      <c r="D2" s="454"/>
      <c r="E2" s="131"/>
    </row>
    <row r="3" spans="1:5" s="132" customFormat="1" ht="27" customHeight="1">
      <c r="A3" s="446" t="s">
        <v>241</v>
      </c>
      <c r="B3" s="447"/>
      <c r="C3" s="447"/>
      <c r="D3" s="448"/>
      <c r="E3" s="131"/>
    </row>
    <row r="4" spans="1:5" s="132" customFormat="1" ht="27" customHeight="1" thickBot="1">
      <c r="A4" s="449" t="s">
        <v>242</v>
      </c>
      <c r="B4" s="450"/>
      <c r="C4" s="450"/>
      <c r="D4" s="451"/>
      <c r="E4" s="133"/>
    </row>
    <row r="5" spans="1:5" s="138" customFormat="1" ht="44.25" customHeight="1">
      <c r="A5" s="134" t="s">
        <v>243</v>
      </c>
      <c r="B5" s="135" t="s">
        <v>244</v>
      </c>
      <c r="C5" s="136" t="s">
        <v>43</v>
      </c>
      <c r="D5" s="137">
        <v>31417.25</v>
      </c>
      <c r="E5" s="133"/>
    </row>
    <row r="6" spans="1:5" s="138" customFormat="1" ht="44.25" customHeight="1">
      <c r="A6" s="139" t="s">
        <v>245</v>
      </c>
      <c r="B6" s="140" t="s">
        <v>246</v>
      </c>
      <c r="C6" s="141" t="s">
        <v>44</v>
      </c>
      <c r="D6" s="142">
        <v>3590.2449999999999</v>
      </c>
      <c r="E6" s="133"/>
    </row>
    <row r="7" spans="1:5" s="138" customFormat="1" ht="44.25" customHeight="1">
      <c r="A7" s="139" t="s">
        <v>247</v>
      </c>
      <c r="B7" s="140" t="s">
        <v>248</v>
      </c>
      <c r="C7" s="141" t="s">
        <v>249</v>
      </c>
      <c r="D7" s="142">
        <f>D8-D6</f>
        <v>26511.634000000002</v>
      </c>
      <c r="E7" s="133"/>
    </row>
    <row r="8" spans="1:5" s="138" customFormat="1" ht="44.25" customHeight="1">
      <c r="A8" s="139" t="s">
        <v>250</v>
      </c>
      <c r="B8" s="140" t="s">
        <v>251</v>
      </c>
      <c r="C8" s="141" t="s">
        <v>252</v>
      </c>
      <c r="D8" s="142">
        <v>30101.879000000001</v>
      </c>
      <c r="E8" s="133"/>
    </row>
    <row r="9" spans="1:5" s="138" customFormat="1" ht="44.25" customHeight="1">
      <c r="A9" s="139" t="s">
        <v>253</v>
      </c>
      <c r="B9" s="140" t="s">
        <v>254</v>
      </c>
      <c r="C9" s="141" t="s">
        <v>255</v>
      </c>
      <c r="D9" s="143">
        <f>D5-D8</f>
        <v>1315.3709999999992</v>
      </c>
    </row>
    <row r="10" spans="1:5" s="138" customFormat="1" ht="44.25" customHeight="1" thickBot="1">
      <c r="A10" s="144" t="s">
        <v>256</v>
      </c>
      <c r="B10" s="145" t="s">
        <v>257</v>
      </c>
      <c r="C10" s="146" t="s">
        <v>258</v>
      </c>
      <c r="D10" s="147">
        <f>D9*100/D5</f>
        <v>4.1867795558172638</v>
      </c>
    </row>
  </sheetData>
  <mergeCells count="4">
    <mergeCell ref="A1:D1"/>
    <mergeCell ref="A3:D3"/>
    <mergeCell ref="A4:D4"/>
    <mergeCell ref="A2:D2"/>
  </mergeCells>
  <printOptions horizontalCentered="1" verticalCentered="1"/>
  <pageMargins left="0" right="0" top="0" bottom="0" header="0" footer="0"/>
  <pageSetup paperSize="9" scale="12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L300"/>
  <sheetViews>
    <sheetView view="pageBreakPreview" zoomScaleNormal="85" zoomScaleSheetLayoutView="100" workbookViewId="0">
      <selection activeCell="K10" sqref="K10"/>
    </sheetView>
  </sheetViews>
  <sheetFormatPr defaultRowHeight="13.2"/>
  <cols>
    <col min="1" max="1" width="15.33203125" customWidth="1"/>
    <col min="2" max="2" width="19.5546875" customWidth="1"/>
    <col min="3" max="3" width="18.44140625" customWidth="1"/>
    <col min="4" max="4" width="18.33203125" customWidth="1"/>
    <col min="5" max="5" width="20.6640625" customWidth="1"/>
    <col min="6" max="6" width="17.88671875" customWidth="1"/>
    <col min="10" max="10" width="10.6640625" bestFit="1" customWidth="1"/>
  </cols>
  <sheetData>
    <row r="1" spans="1:38" ht="72" customHeight="1">
      <c r="A1" s="343" t="s">
        <v>298</v>
      </c>
      <c r="B1" s="344"/>
      <c r="C1" s="344"/>
      <c r="D1" s="344"/>
      <c r="E1" s="344"/>
      <c r="F1" s="345"/>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ht="15.6">
      <c r="A2" s="389" t="s">
        <v>1582</v>
      </c>
      <c r="B2" s="390"/>
      <c r="C2" s="390"/>
      <c r="D2" s="390"/>
      <c r="E2" s="390"/>
      <c r="F2" s="39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row>
    <row r="3" spans="1:38" ht="15.6">
      <c r="A3" s="389" t="s">
        <v>235</v>
      </c>
      <c r="B3" s="390"/>
      <c r="C3" s="390"/>
      <c r="D3" s="390"/>
      <c r="E3" s="390"/>
      <c r="F3" s="39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row>
    <row r="4" spans="1:38" ht="75.75" customHeight="1">
      <c r="A4" s="247" t="s">
        <v>50</v>
      </c>
      <c r="B4" s="248" t="s">
        <v>209</v>
      </c>
      <c r="C4" s="248" t="s">
        <v>238</v>
      </c>
      <c r="D4" s="248" t="s">
        <v>51</v>
      </c>
      <c r="E4" s="248" t="s">
        <v>52</v>
      </c>
      <c r="F4" s="249" t="s">
        <v>210</v>
      </c>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row>
    <row r="5" spans="1:38" ht="31.5" customHeight="1">
      <c r="A5" s="247"/>
      <c r="B5" s="248">
        <v>1</v>
      </c>
      <c r="C5" s="248">
        <v>2</v>
      </c>
      <c r="D5" s="248" t="s">
        <v>53</v>
      </c>
      <c r="E5" s="248">
        <v>4</v>
      </c>
      <c r="F5" s="249" t="s">
        <v>54</v>
      </c>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1:38" ht="46.5" customHeight="1">
      <c r="A6" s="247" t="s">
        <v>55</v>
      </c>
      <c r="B6" s="129">
        <v>830</v>
      </c>
      <c r="C6" s="129">
        <v>94838</v>
      </c>
      <c r="D6" s="129">
        <f>B6+C6</f>
        <v>95668</v>
      </c>
      <c r="E6" s="129">
        <v>80716</v>
      </c>
      <c r="F6" s="237">
        <f>D6-E6</f>
        <v>14952</v>
      </c>
      <c r="G6" s="1"/>
      <c r="H6" s="1"/>
      <c r="I6" s="1"/>
      <c r="J6" s="1"/>
      <c r="K6" s="1"/>
      <c r="L6" s="1"/>
      <c r="M6" s="1"/>
      <c r="N6" s="1"/>
      <c r="O6" s="1"/>
      <c r="P6" s="1"/>
      <c r="Q6" s="1"/>
      <c r="R6" s="1"/>
      <c r="S6" s="1"/>
      <c r="T6" s="1"/>
      <c r="U6" s="1"/>
      <c r="V6" s="1"/>
      <c r="W6" s="1"/>
      <c r="X6" s="1"/>
      <c r="Y6" s="1"/>
      <c r="Z6" s="1"/>
      <c r="AA6" s="1"/>
      <c r="AB6" s="1"/>
      <c r="AC6" s="1"/>
      <c r="AD6" s="1"/>
      <c r="AE6" s="1"/>
      <c r="AF6" s="1"/>
      <c r="AG6" s="1"/>
    </row>
    <row r="7" spans="1:38" ht="46.5" customHeight="1">
      <c r="A7" s="247" t="s">
        <v>56</v>
      </c>
      <c r="B7" s="129">
        <v>441</v>
      </c>
      <c r="C7" s="129">
        <v>29928</v>
      </c>
      <c r="D7" s="129">
        <f t="shared" ref="D7:D8" si="0">B7+C7</f>
        <v>30369</v>
      </c>
      <c r="E7" s="129">
        <v>30369</v>
      </c>
      <c r="F7" s="237">
        <f t="shared" ref="F7:F8" si="1">D7-E7</f>
        <v>0</v>
      </c>
      <c r="G7" s="1"/>
      <c r="H7" s="1"/>
      <c r="I7" s="1"/>
      <c r="J7" s="1"/>
      <c r="K7" s="1"/>
      <c r="L7" s="1"/>
      <c r="M7" s="1"/>
      <c r="N7" s="1"/>
      <c r="O7" s="1"/>
      <c r="P7" s="1"/>
      <c r="Q7" s="1"/>
      <c r="R7" s="1"/>
      <c r="S7" s="1"/>
      <c r="T7" s="1"/>
      <c r="U7" s="1"/>
      <c r="V7" s="1"/>
      <c r="W7" s="1"/>
      <c r="X7" s="1"/>
      <c r="Y7" s="1"/>
      <c r="Z7" s="1"/>
      <c r="AA7" s="1"/>
      <c r="AB7" s="1"/>
      <c r="AC7" s="1"/>
      <c r="AD7" s="1"/>
      <c r="AE7" s="1"/>
      <c r="AF7" s="1"/>
      <c r="AG7" s="1"/>
    </row>
    <row r="8" spans="1:38" ht="27.75" customHeight="1" thickBot="1">
      <c r="A8" s="81" t="s">
        <v>130</v>
      </c>
      <c r="B8" s="289">
        <f>B6+B7</f>
        <v>1271</v>
      </c>
      <c r="C8" s="289">
        <f>C6+C7</f>
        <v>124766</v>
      </c>
      <c r="D8" s="289">
        <f t="shared" si="0"/>
        <v>126037</v>
      </c>
      <c r="E8" s="289">
        <f>E6+E7</f>
        <v>111085</v>
      </c>
      <c r="F8" s="290">
        <f t="shared" si="1"/>
        <v>14952</v>
      </c>
      <c r="G8" s="1"/>
      <c r="H8" s="1"/>
      <c r="I8" s="1"/>
      <c r="J8" s="1"/>
      <c r="K8" s="1"/>
      <c r="L8" s="1"/>
      <c r="M8" s="1"/>
      <c r="N8" s="1"/>
      <c r="O8" s="1"/>
      <c r="P8" s="1"/>
      <c r="Q8" s="1"/>
      <c r="R8" s="1"/>
      <c r="S8" s="1"/>
      <c r="T8" s="1"/>
      <c r="U8" s="1"/>
      <c r="V8" s="1"/>
      <c r="W8" s="1"/>
      <c r="X8" s="1"/>
      <c r="Y8" s="1"/>
      <c r="Z8" s="1"/>
      <c r="AA8" s="1"/>
      <c r="AB8" s="1"/>
      <c r="AC8" s="1"/>
      <c r="AD8" s="1"/>
      <c r="AE8" s="1"/>
      <c r="AF8" s="1"/>
      <c r="AG8" s="1"/>
    </row>
    <row r="9" spans="1:38" ht="13.8">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row>
    <row r="10" spans="1:38" ht="13.8">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row>
    <row r="11" spans="1:38" ht="13.8">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row>
    <row r="12" spans="1:38" ht="13.8">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row>
    <row r="13" spans="1:38" ht="13.8">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row>
    <row r="14" spans="1:38" ht="13.8">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row>
    <row r="15" spans="1:38" ht="13.8">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row>
    <row r="16" spans="1:38" ht="13.8">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row>
    <row r="17" spans="1:38" ht="13.8">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row>
    <row r="18" spans="1:38" ht="13.8">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row>
    <row r="19" spans="1:38" ht="13.8">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row>
    <row r="20" spans="1:38" ht="13.8">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row>
    <row r="21" spans="1:38" ht="13.8">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row>
    <row r="22" spans="1:38" ht="13.8">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row>
    <row r="23" spans="1:38" ht="13.8">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row>
    <row r="24" spans="1:38" ht="13.8">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row>
    <row r="25" spans="1:38" ht="13.8">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row>
    <row r="26" spans="1:38" ht="13.8">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row>
    <row r="27" spans="1:38" ht="13.8">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row>
    <row r="28" spans="1:38" ht="13.8">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row>
    <row r="29" spans="1:38" ht="13.8">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row>
    <row r="30" spans="1:38" ht="13.8">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row>
    <row r="31" spans="1:38" ht="13.8">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row>
    <row r="32" spans="1:38" ht="13.8">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row>
    <row r="33" spans="1:38" ht="13.8">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ht="13.8">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ht="13.8">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ht="13.8">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ht="13.8">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ht="13.8">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ht="13.8">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ht="13.8">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ht="13.8">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ht="13.8">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ht="13.8">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ht="13.8">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ht="13.8">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ht="13.8">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ht="13.8">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ht="13.8">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1:38" ht="13.8">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1:38" ht="13.8">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38" ht="13.8">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38" ht="13.8">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row r="53" spans="1:38" ht="13.8">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row>
    <row r="54" spans="1:38" ht="13.8">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row>
    <row r="55" spans="1:38" ht="13.8">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spans="1:38" ht="13.8">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spans="1:38" ht="13.8">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spans="1:38" ht="13.8">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1:38" ht="13.8">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38" ht="13.8">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spans="1:38" ht="13.8">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spans="1:38" ht="13.8">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1:38" ht="13.8">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row>
    <row r="64" spans="1:38" ht="13.8">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row r="65" spans="1:38" ht="13.8">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spans="1:38" ht="13.8">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row r="67" spans="1:38" ht="13.8">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row>
    <row r="68" spans="1:38" ht="13.8">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row>
    <row r="69" spans="1:38" ht="13.8">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row>
    <row r="70" spans="1:38" ht="13.8">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spans="1:38" ht="13.8">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row>
    <row r="72" spans="1:38" ht="13.8">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row>
    <row r="73" spans="1:38" ht="13.8">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row>
    <row r="74" spans="1:38" ht="13.8">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row>
    <row r="75" spans="1:38" ht="13.8">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row>
    <row r="76" spans="1:38" ht="13.8">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row>
    <row r="77" spans="1:38" ht="13.8">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row>
    <row r="78" spans="1:38" ht="13.8">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row>
    <row r="79" spans="1:38" ht="13.8">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row>
    <row r="80" spans="1:38" ht="13.8">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row>
    <row r="81" spans="1:38" ht="13.8">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row>
    <row r="82" spans="1:38" ht="13.8">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row>
    <row r="83" spans="1:38" ht="13.8">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row>
    <row r="84" spans="1:38" ht="13.8">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row>
    <row r="85" spans="1:38" ht="13.8">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row>
    <row r="86" spans="1:38" ht="13.8">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row>
    <row r="87" spans="1:38" ht="13.8">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row>
    <row r="88" spans="1:38" ht="13.8">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row>
    <row r="89" spans="1:38" ht="13.8">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row>
    <row r="90" spans="1:38" ht="13.8">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row>
    <row r="91" spans="1:38" ht="13.8">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row>
    <row r="92" spans="1:38" ht="13.8">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row>
    <row r="93" spans="1:38" ht="13.8">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row>
    <row r="94" spans="1:38" ht="13.8">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row>
    <row r="95" spans="1:38" ht="13.8">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row>
    <row r="96" spans="1:38" ht="13.8">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row>
    <row r="97" spans="1:38" ht="13.8">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row>
    <row r="98" spans="1:38" ht="13.8">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row>
    <row r="99" spans="1:38" ht="13.8">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row>
    <row r="100" spans="1:38" ht="13.8">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row>
    <row r="101" spans="1:38" ht="13.8">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row>
    <row r="102" spans="1:38" ht="13.8">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row>
    <row r="103" spans="1:38" ht="13.8">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row>
    <row r="104" spans="1:38" ht="13.8">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row>
    <row r="105" spans="1:38" ht="13.8">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row>
    <row r="106" spans="1:38" ht="13.8">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row>
    <row r="107" spans="1:38" ht="13.8">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row>
    <row r="108" spans="1:38" ht="13.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row>
    <row r="109" spans="1:38" ht="13.8">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row>
    <row r="110" spans="1:38" ht="13.8">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row>
    <row r="111" spans="1:38" ht="13.8">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row>
    <row r="112" spans="1:38" ht="13.8">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row>
    <row r="113" spans="1:38" ht="13.8">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row>
    <row r="114" spans="1:38" ht="13.8">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row>
    <row r="115" spans="1:38" ht="13.8">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row>
    <row r="116" spans="1:38" ht="13.8">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row>
    <row r="117" spans="1:38" ht="13.8">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row>
    <row r="118" spans="1:38" ht="13.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row>
    <row r="119" spans="1:38" ht="13.8">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row>
    <row r="120" spans="1:38" ht="13.8">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row>
    <row r="121" spans="1:38" ht="13.8">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row>
    <row r="122" spans="1:38" ht="13.8">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row>
    <row r="123" spans="1:38" ht="13.8">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row>
    <row r="124" spans="1:38" ht="13.8">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row>
    <row r="125" spans="1:38" ht="13.8">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row>
    <row r="126" spans="1:38" ht="13.8">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row>
    <row r="127" spans="1:38" ht="13.8">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row>
    <row r="128" spans="1:38" ht="13.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row>
    <row r="129" spans="1:38" ht="13.8">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row>
    <row r="130" spans="1:38" ht="13.8">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row>
    <row r="131" spans="1:38" ht="13.8">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row>
    <row r="132" spans="1:38" ht="13.8">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row>
    <row r="133" spans="1:38" ht="13.8">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row>
    <row r="134" spans="1:38" ht="13.8">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row>
    <row r="135" spans="1:38" ht="13.8">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row>
    <row r="136" spans="1:38" ht="13.8">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row>
    <row r="137" spans="1:38" ht="13.8">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row>
    <row r="138" spans="1:38" ht="13.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row>
    <row r="139" spans="1:38" ht="13.8">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row>
    <row r="140" spans="1:38" ht="13.8">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row>
    <row r="141" spans="1:38" ht="13.8">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row>
    <row r="142" spans="1:38" ht="13.8">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row>
    <row r="143" spans="1:38" ht="13.8">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row>
    <row r="144" spans="1:38" ht="13.8">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row>
    <row r="145" spans="1:38" ht="13.8">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row>
    <row r="146" spans="1:38" ht="13.8">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row>
    <row r="147" spans="1:38" ht="13.8">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row>
    <row r="148" spans="1:38" ht="13.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row>
    <row r="149" spans="1:38" ht="13.8">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row>
    <row r="150" spans="1:38" ht="13.8">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row>
    <row r="151" spans="1:38" ht="13.8">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row>
    <row r="152" spans="1:38" ht="13.8">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row>
    <row r="153" spans="1:38" ht="13.8">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row>
    <row r="154" spans="1:38" ht="13.8">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row>
    <row r="155" spans="1:38" ht="13.8">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row>
    <row r="156" spans="1:38" ht="13.8">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row>
    <row r="157" spans="1:38" ht="13.8">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row>
    <row r="158" spans="1:38" ht="13.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row>
    <row r="159" spans="1:38" ht="13.8">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row>
    <row r="160" spans="1:38" ht="13.8">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row>
    <row r="161" spans="1:38" ht="13.8">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row>
    <row r="162" spans="1:38" ht="13.8">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row>
    <row r="163" spans="1:38" ht="13.8">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row>
    <row r="164" spans="1:38" ht="13.8">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row>
    <row r="165" spans="1:38" ht="13.8">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row>
    <row r="166" spans="1:38" ht="13.8">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row>
    <row r="167" spans="1:38" ht="13.8">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row>
    <row r="168" spans="1:38" ht="13.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row>
    <row r="169" spans="1:38" ht="13.8">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row>
    <row r="170" spans="1:38" ht="13.8">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row>
    <row r="171" spans="1:38" ht="13.8">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row>
    <row r="172" spans="1:38" ht="13.8">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row>
    <row r="173" spans="1:38" ht="13.8">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row>
    <row r="174" spans="1:38" ht="13.8">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row>
    <row r="175" spans="1:38" ht="13.8">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row>
    <row r="176" spans="1:38" ht="13.8">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row>
    <row r="177" spans="1:38" ht="13.8">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row>
    <row r="178" spans="1:38" ht="13.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row>
    <row r="179" spans="1:38" ht="13.8">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row>
    <row r="180" spans="1:38" ht="13.8">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row>
    <row r="181" spans="1:38" ht="13.8">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row>
    <row r="182" spans="1:38" ht="13.8">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row>
    <row r="183" spans="1:38" ht="13.8">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row>
    <row r="184" spans="1:38" ht="13.8">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row>
    <row r="185" spans="1:38" ht="13.8">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row>
    <row r="186" spans="1:38" ht="13.8">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row>
    <row r="187" spans="1:38" ht="13.8">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row>
    <row r="188" spans="1:38" ht="13.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row>
    <row r="189" spans="1:38" ht="13.8">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row>
    <row r="190" spans="1:38" ht="13.8">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row>
    <row r="191" spans="1:38" ht="13.8">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row>
    <row r="192" spans="1:38" ht="13.8">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row>
    <row r="193" spans="1:38" ht="13.8">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row>
    <row r="194" spans="1:38" ht="13.8">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row>
    <row r="195" spans="1:38" ht="13.8">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row>
    <row r="196" spans="1:38" ht="13.8">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row>
    <row r="197" spans="1:38" ht="13.8">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row>
    <row r="198" spans="1:38" ht="13.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row>
    <row r="199" spans="1:38" ht="13.8">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row>
    <row r="200" spans="1:38" ht="13.8">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row>
    <row r="201" spans="1:38" ht="13.8">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row>
    <row r="202" spans="1:38" ht="13.8">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row>
    <row r="203" spans="1:38" ht="13.8">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row>
    <row r="204" spans="1:38" ht="13.8">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row>
    <row r="205" spans="1:38" ht="13.8">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row>
    <row r="206" spans="1:38" ht="13.8">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row>
    <row r="207" spans="1:38" ht="13.8">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row>
    <row r="208" spans="1:38" ht="13.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row>
    <row r="209" spans="1:38" ht="13.8">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row>
    <row r="210" spans="1:38" ht="13.8">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row>
    <row r="211" spans="1:38" ht="13.8">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row>
    <row r="212" spans="1:38" ht="13.8">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row>
    <row r="213" spans="1:38" ht="13.8">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row>
    <row r="214" spans="1:38" ht="13.8">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row>
    <row r="215" spans="1:38" ht="13.8">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row>
    <row r="216" spans="1:38" ht="13.8">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row>
    <row r="217" spans="1:38" ht="13.8">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row>
    <row r="218" spans="1:38" ht="13.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row>
    <row r="219" spans="1:38" ht="13.8">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row>
    <row r="220" spans="1:38" ht="13.8">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row>
    <row r="221" spans="1:38" ht="13.8">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row>
    <row r="222" spans="1:38" ht="13.8">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row>
    <row r="223" spans="1:38" ht="13.8">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row>
    <row r="224" spans="1:38" ht="13.8">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row>
    <row r="225" spans="1:38" ht="13.8">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row>
    <row r="226" spans="1:38" ht="13.8">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row>
    <row r="227" spans="1:38" ht="13.8">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row>
    <row r="228" spans="1:38" ht="13.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row>
    <row r="229" spans="1:38" ht="13.8">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row>
    <row r="230" spans="1:38" ht="13.8">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row>
    <row r="231" spans="1:38" ht="13.8">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row>
    <row r="232" spans="1:38" ht="13.8">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row>
    <row r="233" spans="1:38" ht="13.8">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row>
    <row r="234" spans="1:38" ht="13.8">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row>
    <row r="235" spans="1:38" ht="13.8">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row>
    <row r="236" spans="1:38" ht="13.8">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row>
    <row r="237" spans="1:38" ht="13.8">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row>
    <row r="238" spans="1:38" ht="13.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row>
    <row r="239" spans="1:38" ht="13.8">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row>
    <row r="240" spans="1:38" ht="13.8">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row>
    <row r="241" spans="1:38" ht="13.8">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row>
    <row r="242" spans="1:38" ht="13.8">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row>
    <row r="243" spans="1:38" ht="13.8">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row>
    <row r="244" spans="1:38" ht="13.8">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row>
    <row r="245" spans="1:38" ht="13.8">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row>
    <row r="246" spans="1:38" ht="13.8">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row>
    <row r="247" spans="1:38" ht="13.8">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row>
    <row r="248" spans="1:38" ht="13.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row>
    <row r="249" spans="1:38" ht="13.8">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row>
    <row r="250" spans="1:38" ht="13.8">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row>
    <row r="251" spans="1:38" ht="13.8">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row>
    <row r="252" spans="1:38" ht="13.8">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row>
    <row r="253" spans="1:38" ht="13.8">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row>
    <row r="254" spans="1:38" ht="13.8">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row>
    <row r="255" spans="1:38" ht="13.8">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row>
    <row r="256" spans="1:38" ht="13.8">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row>
    <row r="257" spans="1:38" ht="13.8">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row>
    <row r="258" spans="1:38" ht="13.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row>
    <row r="259" spans="1:38" ht="13.8">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row>
    <row r="260" spans="1:38" ht="13.8">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row>
    <row r="261" spans="1:38" ht="13.8">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row>
    <row r="262" spans="1:38" ht="13.8">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row>
    <row r="263" spans="1:38" ht="13.8">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row>
    <row r="264" spans="1:38" ht="13.8">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row>
    <row r="265" spans="1:38" ht="13.8">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row>
    <row r="266" spans="1:38" ht="13.8">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row>
    <row r="267" spans="1:38" ht="13.8">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row>
    <row r="268" spans="1:38" ht="13.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row>
    <row r="269" spans="1:38" ht="13.8">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row>
    <row r="270" spans="1:38" ht="13.8">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row>
    <row r="271" spans="1:38" ht="13.8">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row>
    <row r="272" spans="1:38" ht="13.8">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row>
    <row r="273" spans="1:38" ht="13.8">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row>
    <row r="274" spans="1:38" ht="13.8">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row>
    <row r="275" spans="1:38" ht="13.8">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row>
    <row r="276" spans="1:38" ht="13.8">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row>
    <row r="277" spans="1:38" ht="13.8">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row>
    <row r="278" spans="1:38" ht="13.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row>
    <row r="279" spans="1:38" ht="13.8">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row>
    <row r="280" spans="1:38" ht="13.8">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row>
    <row r="281" spans="1:38" ht="13.8">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row>
    <row r="282" spans="1:38" ht="13.8">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row>
    <row r="283" spans="1:38" ht="13.8">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row>
    <row r="284" spans="1:38" ht="13.8">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row>
    <row r="285" spans="1:38" ht="13.8">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row>
    <row r="286" spans="1:38" ht="13.8">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row>
    <row r="287" spans="1:38" ht="13.8">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row>
    <row r="288" spans="1:38" ht="13.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row>
    <row r="289" spans="1:38" ht="13.8">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row>
    <row r="290" spans="1:38" ht="13.8">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row>
    <row r="291" spans="1:38" ht="13.8">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row>
    <row r="292" spans="1:38" ht="13.8">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row>
    <row r="293" spans="1:38" ht="13.8">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row>
    <row r="294" spans="1:38" ht="13.8">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row>
    <row r="295" spans="1:38" ht="13.8">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row>
    <row r="296" spans="1:38" ht="13.8">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row>
    <row r="297" spans="1:38" ht="13.8">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row>
    <row r="298" spans="1:38" ht="13.8">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row>
    <row r="299" spans="1:38" ht="13.8">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row>
    <row r="300" spans="1:38" ht="13.8">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row>
  </sheetData>
  <mergeCells count="3">
    <mergeCell ref="A1:F1"/>
    <mergeCell ref="A3:F3"/>
    <mergeCell ref="A2:F2"/>
  </mergeCells>
  <phoneticPr fontId="8" type="noConversion"/>
  <printOptions horizontalCentered="1" verticalCentered="1"/>
  <pageMargins left="0" right="0" top="0" bottom="0" header="0" footer="0"/>
  <pageSetup paperSize="9" orientation="landscape" horizontalDpi="180" verticalDpi="18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25"/>
  <sheetViews>
    <sheetView view="pageBreakPreview" zoomScaleNormal="100" zoomScaleSheetLayoutView="100" workbookViewId="0">
      <pane xSplit="2" ySplit="6" topLeftCell="C19" activePane="bottomRight" state="frozen"/>
      <selection pane="topRight" activeCell="C1" sqref="C1"/>
      <selection pane="bottomLeft" activeCell="A7" sqref="A7"/>
      <selection pane="bottomRight" activeCell="M4" sqref="M4"/>
    </sheetView>
  </sheetViews>
  <sheetFormatPr defaultRowHeight="13.2"/>
  <cols>
    <col min="1" max="1" width="5.88671875" style="267" customWidth="1"/>
    <col min="2" max="2" width="11.6640625" style="267" customWidth="1"/>
    <col min="3" max="3" width="13.88671875" style="267" customWidth="1"/>
    <col min="4" max="4" width="15.5546875" style="267" customWidth="1"/>
    <col min="5" max="5" width="15" style="267" customWidth="1"/>
    <col min="6" max="7" width="14.33203125" style="267" customWidth="1"/>
    <col min="8" max="8" width="15.44140625" style="267" customWidth="1"/>
    <col min="9" max="9" width="14.33203125" style="267" customWidth="1"/>
    <col min="10" max="10" width="12.6640625" style="267" customWidth="1"/>
    <col min="11" max="11" width="15.33203125" style="267" customWidth="1"/>
    <col min="12" max="12" width="19.6640625" style="267" customWidth="1"/>
    <col min="13" max="13" width="12.44140625" style="267" customWidth="1"/>
    <col min="14" max="256" width="8.88671875" style="267"/>
    <col min="257" max="257" width="5.88671875" style="267" customWidth="1"/>
    <col min="258" max="258" width="11.6640625" style="267" customWidth="1"/>
    <col min="259" max="259" width="13.88671875" style="267" customWidth="1"/>
    <col min="260" max="260" width="15.5546875" style="267" customWidth="1"/>
    <col min="261" max="261" width="15" style="267" customWidth="1"/>
    <col min="262" max="263" width="14.33203125" style="267" customWidth="1"/>
    <col min="264" max="264" width="15.44140625" style="267" customWidth="1"/>
    <col min="265" max="265" width="14.33203125" style="267" customWidth="1"/>
    <col min="266" max="266" width="12.6640625" style="267" customWidth="1"/>
    <col min="267" max="267" width="15.33203125" style="267" customWidth="1"/>
    <col min="268" max="268" width="19.6640625" style="267" customWidth="1"/>
    <col min="269" max="269" width="12.44140625" style="267" customWidth="1"/>
    <col min="270" max="512" width="8.88671875" style="267"/>
    <col min="513" max="513" width="5.88671875" style="267" customWidth="1"/>
    <col min="514" max="514" width="11.6640625" style="267" customWidth="1"/>
    <col min="515" max="515" width="13.88671875" style="267" customWidth="1"/>
    <col min="516" max="516" width="15.5546875" style="267" customWidth="1"/>
    <col min="517" max="517" width="15" style="267" customWidth="1"/>
    <col min="518" max="519" width="14.33203125" style="267" customWidth="1"/>
    <col min="520" max="520" width="15.44140625" style="267" customWidth="1"/>
    <col min="521" max="521" width="14.33203125" style="267" customWidth="1"/>
    <col min="522" max="522" width="12.6640625" style="267" customWidth="1"/>
    <col min="523" max="523" width="15.33203125" style="267" customWidth="1"/>
    <col min="524" max="524" width="19.6640625" style="267" customWidth="1"/>
    <col min="525" max="525" width="12.44140625" style="267" customWidth="1"/>
    <col min="526" max="768" width="8.88671875" style="267"/>
    <col min="769" max="769" width="5.88671875" style="267" customWidth="1"/>
    <col min="770" max="770" width="11.6640625" style="267" customWidth="1"/>
    <col min="771" max="771" width="13.88671875" style="267" customWidth="1"/>
    <col min="772" max="772" width="15.5546875" style="267" customWidth="1"/>
    <col min="773" max="773" width="15" style="267" customWidth="1"/>
    <col min="774" max="775" width="14.33203125" style="267" customWidth="1"/>
    <col min="776" max="776" width="15.44140625" style="267" customWidth="1"/>
    <col min="777" max="777" width="14.33203125" style="267" customWidth="1"/>
    <col min="778" max="778" width="12.6640625" style="267" customWidth="1"/>
    <col min="779" max="779" width="15.33203125" style="267" customWidth="1"/>
    <col min="780" max="780" width="19.6640625" style="267" customWidth="1"/>
    <col min="781" max="781" width="12.44140625" style="267" customWidth="1"/>
    <col min="782" max="1024" width="8.88671875" style="267"/>
    <col min="1025" max="1025" width="5.88671875" style="267" customWidth="1"/>
    <col min="1026" max="1026" width="11.6640625" style="267" customWidth="1"/>
    <col min="1027" max="1027" width="13.88671875" style="267" customWidth="1"/>
    <col min="1028" max="1028" width="15.5546875" style="267" customWidth="1"/>
    <col min="1029" max="1029" width="15" style="267" customWidth="1"/>
    <col min="1030" max="1031" width="14.33203125" style="267" customWidth="1"/>
    <col min="1032" max="1032" width="15.44140625" style="267" customWidth="1"/>
    <col min="1033" max="1033" width="14.33203125" style="267" customWidth="1"/>
    <col min="1034" max="1034" width="12.6640625" style="267" customWidth="1"/>
    <col min="1035" max="1035" width="15.33203125" style="267" customWidth="1"/>
    <col min="1036" max="1036" width="19.6640625" style="267" customWidth="1"/>
    <col min="1037" max="1037" width="12.44140625" style="267" customWidth="1"/>
    <col min="1038" max="1280" width="8.88671875" style="267"/>
    <col min="1281" max="1281" width="5.88671875" style="267" customWidth="1"/>
    <col min="1282" max="1282" width="11.6640625" style="267" customWidth="1"/>
    <col min="1283" max="1283" width="13.88671875" style="267" customWidth="1"/>
    <col min="1284" max="1284" width="15.5546875" style="267" customWidth="1"/>
    <col min="1285" max="1285" width="15" style="267" customWidth="1"/>
    <col min="1286" max="1287" width="14.33203125" style="267" customWidth="1"/>
    <col min="1288" max="1288" width="15.44140625" style="267" customWidth="1"/>
    <col min="1289" max="1289" width="14.33203125" style="267" customWidth="1"/>
    <col min="1290" max="1290" width="12.6640625" style="267" customWidth="1"/>
    <col min="1291" max="1291" width="15.33203125" style="267" customWidth="1"/>
    <col min="1292" max="1292" width="19.6640625" style="267" customWidth="1"/>
    <col min="1293" max="1293" width="12.44140625" style="267" customWidth="1"/>
    <col min="1294" max="1536" width="8.88671875" style="267"/>
    <col min="1537" max="1537" width="5.88671875" style="267" customWidth="1"/>
    <col min="1538" max="1538" width="11.6640625" style="267" customWidth="1"/>
    <col min="1539" max="1539" width="13.88671875" style="267" customWidth="1"/>
    <col min="1540" max="1540" width="15.5546875" style="267" customWidth="1"/>
    <col min="1541" max="1541" width="15" style="267" customWidth="1"/>
    <col min="1542" max="1543" width="14.33203125" style="267" customWidth="1"/>
    <col min="1544" max="1544" width="15.44140625" style="267" customWidth="1"/>
    <col min="1545" max="1545" width="14.33203125" style="267" customWidth="1"/>
    <col min="1546" max="1546" width="12.6640625" style="267" customWidth="1"/>
    <col min="1547" max="1547" width="15.33203125" style="267" customWidth="1"/>
    <col min="1548" max="1548" width="19.6640625" style="267" customWidth="1"/>
    <col min="1549" max="1549" width="12.44140625" style="267" customWidth="1"/>
    <col min="1550" max="1792" width="8.88671875" style="267"/>
    <col min="1793" max="1793" width="5.88671875" style="267" customWidth="1"/>
    <col min="1794" max="1794" width="11.6640625" style="267" customWidth="1"/>
    <col min="1795" max="1795" width="13.88671875" style="267" customWidth="1"/>
    <col min="1796" max="1796" width="15.5546875" style="267" customWidth="1"/>
    <col min="1797" max="1797" width="15" style="267" customWidth="1"/>
    <col min="1798" max="1799" width="14.33203125" style="267" customWidth="1"/>
    <col min="1800" max="1800" width="15.44140625" style="267" customWidth="1"/>
    <col min="1801" max="1801" width="14.33203125" style="267" customWidth="1"/>
    <col min="1802" max="1802" width="12.6640625" style="267" customWidth="1"/>
    <col min="1803" max="1803" width="15.33203125" style="267" customWidth="1"/>
    <col min="1804" max="1804" width="19.6640625" style="267" customWidth="1"/>
    <col min="1805" max="1805" width="12.44140625" style="267" customWidth="1"/>
    <col min="1806" max="2048" width="8.88671875" style="267"/>
    <col min="2049" max="2049" width="5.88671875" style="267" customWidth="1"/>
    <col min="2050" max="2050" width="11.6640625" style="267" customWidth="1"/>
    <col min="2051" max="2051" width="13.88671875" style="267" customWidth="1"/>
    <col min="2052" max="2052" width="15.5546875" style="267" customWidth="1"/>
    <col min="2053" max="2053" width="15" style="267" customWidth="1"/>
    <col min="2054" max="2055" width="14.33203125" style="267" customWidth="1"/>
    <col min="2056" max="2056" width="15.44140625" style="267" customWidth="1"/>
    <col min="2057" max="2057" width="14.33203125" style="267" customWidth="1"/>
    <col min="2058" max="2058" width="12.6640625" style="267" customWidth="1"/>
    <col min="2059" max="2059" width="15.33203125" style="267" customWidth="1"/>
    <col min="2060" max="2060" width="19.6640625" style="267" customWidth="1"/>
    <col min="2061" max="2061" width="12.44140625" style="267" customWidth="1"/>
    <col min="2062" max="2304" width="8.88671875" style="267"/>
    <col min="2305" max="2305" width="5.88671875" style="267" customWidth="1"/>
    <col min="2306" max="2306" width="11.6640625" style="267" customWidth="1"/>
    <col min="2307" max="2307" width="13.88671875" style="267" customWidth="1"/>
    <col min="2308" max="2308" width="15.5546875" style="267" customWidth="1"/>
    <col min="2309" max="2309" width="15" style="267" customWidth="1"/>
    <col min="2310" max="2311" width="14.33203125" style="267" customWidth="1"/>
    <col min="2312" max="2312" width="15.44140625" style="267" customWidth="1"/>
    <col min="2313" max="2313" width="14.33203125" style="267" customWidth="1"/>
    <col min="2314" max="2314" width="12.6640625" style="267" customWidth="1"/>
    <col min="2315" max="2315" width="15.33203125" style="267" customWidth="1"/>
    <col min="2316" max="2316" width="19.6640625" style="267" customWidth="1"/>
    <col min="2317" max="2317" width="12.44140625" style="267" customWidth="1"/>
    <col min="2318" max="2560" width="8.88671875" style="267"/>
    <col min="2561" max="2561" width="5.88671875" style="267" customWidth="1"/>
    <col min="2562" max="2562" width="11.6640625" style="267" customWidth="1"/>
    <col min="2563" max="2563" width="13.88671875" style="267" customWidth="1"/>
    <col min="2564" max="2564" width="15.5546875" style="267" customWidth="1"/>
    <col min="2565" max="2565" width="15" style="267" customWidth="1"/>
    <col min="2566" max="2567" width="14.33203125" style="267" customWidth="1"/>
    <col min="2568" max="2568" width="15.44140625" style="267" customWidth="1"/>
    <col min="2569" max="2569" width="14.33203125" style="267" customWidth="1"/>
    <col min="2570" max="2570" width="12.6640625" style="267" customWidth="1"/>
    <col min="2571" max="2571" width="15.33203125" style="267" customWidth="1"/>
    <col min="2572" max="2572" width="19.6640625" style="267" customWidth="1"/>
    <col min="2573" max="2573" width="12.44140625" style="267" customWidth="1"/>
    <col min="2574" max="2816" width="8.88671875" style="267"/>
    <col min="2817" max="2817" width="5.88671875" style="267" customWidth="1"/>
    <col min="2818" max="2818" width="11.6640625" style="267" customWidth="1"/>
    <col min="2819" max="2819" width="13.88671875" style="267" customWidth="1"/>
    <col min="2820" max="2820" width="15.5546875" style="267" customWidth="1"/>
    <col min="2821" max="2821" width="15" style="267" customWidth="1"/>
    <col min="2822" max="2823" width="14.33203125" style="267" customWidth="1"/>
    <col min="2824" max="2824" width="15.44140625" style="267" customWidth="1"/>
    <col min="2825" max="2825" width="14.33203125" style="267" customWidth="1"/>
    <col min="2826" max="2826" width="12.6640625" style="267" customWidth="1"/>
    <col min="2827" max="2827" width="15.33203125" style="267" customWidth="1"/>
    <col min="2828" max="2828" width="19.6640625" style="267" customWidth="1"/>
    <col min="2829" max="2829" width="12.44140625" style="267" customWidth="1"/>
    <col min="2830" max="3072" width="8.88671875" style="267"/>
    <col min="3073" max="3073" width="5.88671875" style="267" customWidth="1"/>
    <col min="3074" max="3074" width="11.6640625" style="267" customWidth="1"/>
    <col min="3075" max="3075" width="13.88671875" style="267" customWidth="1"/>
    <col min="3076" max="3076" width="15.5546875" style="267" customWidth="1"/>
    <col min="3077" max="3077" width="15" style="267" customWidth="1"/>
    <col min="3078" max="3079" width="14.33203125" style="267" customWidth="1"/>
    <col min="3080" max="3080" width="15.44140625" style="267" customWidth="1"/>
    <col min="3081" max="3081" width="14.33203125" style="267" customWidth="1"/>
    <col min="3082" max="3082" width="12.6640625" style="267" customWidth="1"/>
    <col min="3083" max="3083" width="15.33203125" style="267" customWidth="1"/>
    <col min="3084" max="3084" width="19.6640625" style="267" customWidth="1"/>
    <col min="3085" max="3085" width="12.44140625" style="267" customWidth="1"/>
    <col min="3086" max="3328" width="8.88671875" style="267"/>
    <col min="3329" max="3329" width="5.88671875" style="267" customWidth="1"/>
    <col min="3330" max="3330" width="11.6640625" style="267" customWidth="1"/>
    <col min="3331" max="3331" width="13.88671875" style="267" customWidth="1"/>
    <col min="3332" max="3332" width="15.5546875" style="267" customWidth="1"/>
    <col min="3333" max="3333" width="15" style="267" customWidth="1"/>
    <col min="3334" max="3335" width="14.33203125" style="267" customWidth="1"/>
    <col min="3336" max="3336" width="15.44140625" style="267" customWidth="1"/>
    <col min="3337" max="3337" width="14.33203125" style="267" customWidth="1"/>
    <col min="3338" max="3338" width="12.6640625" style="267" customWidth="1"/>
    <col min="3339" max="3339" width="15.33203125" style="267" customWidth="1"/>
    <col min="3340" max="3340" width="19.6640625" style="267" customWidth="1"/>
    <col min="3341" max="3341" width="12.44140625" style="267" customWidth="1"/>
    <col min="3342" max="3584" width="8.88671875" style="267"/>
    <col min="3585" max="3585" width="5.88671875" style="267" customWidth="1"/>
    <col min="3586" max="3586" width="11.6640625" style="267" customWidth="1"/>
    <col min="3587" max="3587" width="13.88671875" style="267" customWidth="1"/>
    <col min="3588" max="3588" width="15.5546875" style="267" customWidth="1"/>
    <col min="3589" max="3589" width="15" style="267" customWidth="1"/>
    <col min="3590" max="3591" width="14.33203125" style="267" customWidth="1"/>
    <col min="3592" max="3592" width="15.44140625" style="267" customWidth="1"/>
    <col min="3593" max="3593" width="14.33203125" style="267" customWidth="1"/>
    <col min="3594" max="3594" width="12.6640625" style="267" customWidth="1"/>
    <col min="3595" max="3595" width="15.33203125" style="267" customWidth="1"/>
    <col min="3596" max="3596" width="19.6640625" style="267" customWidth="1"/>
    <col min="3597" max="3597" width="12.44140625" style="267" customWidth="1"/>
    <col min="3598" max="3840" width="8.88671875" style="267"/>
    <col min="3841" max="3841" width="5.88671875" style="267" customWidth="1"/>
    <col min="3842" max="3842" width="11.6640625" style="267" customWidth="1"/>
    <col min="3843" max="3843" width="13.88671875" style="267" customWidth="1"/>
    <col min="3844" max="3844" width="15.5546875" style="267" customWidth="1"/>
    <col min="3845" max="3845" width="15" style="267" customWidth="1"/>
    <col min="3846" max="3847" width="14.33203125" style="267" customWidth="1"/>
    <col min="3848" max="3848" width="15.44140625" style="267" customWidth="1"/>
    <col min="3849" max="3849" width="14.33203125" style="267" customWidth="1"/>
    <col min="3850" max="3850" width="12.6640625" style="267" customWidth="1"/>
    <col min="3851" max="3851" width="15.33203125" style="267" customWidth="1"/>
    <col min="3852" max="3852" width="19.6640625" style="267" customWidth="1"/>
    <col min="3853" max="3853" width="12.44140625" style="267" customWidth="1"/>
    <col min="3854" max="4096" width="8.88671875" style="267"/>
    <col min="4097" max="4097" width="5.88671875" style="267" customWidth="1"/>
    <col min="4098" max="4098" width="11.6640625" style="267" customWidth="1"/>
    <col min="4099" max="4099" width="13.88671875" style="267" customWidth="1"/>
    <col min="4100" max="4100" width="15.5546875" style="267" customWidth="1"/>
    <col min="4101" max="4101" width="15" style="267" customWidth="1"/>
    <col min="4102" max="4103" width="14.33203125" style="267" customWidth="1"/>
    <col min="4104" max="4104" width="15.44140625" style="267" customWidth="1"/>
    <col min="4105" max="4105" width="14.33203125" style="267" customWidth="1"/>
    <col min="4106" max="4106" width="12.6640625" style="267" customWidth="1"/>
    <col min="4107" max="4107" width="15.33203125" style="267" customWidth="1"/>
    <col min="4108" max="4108" width="19.6640625" style="267" customWidth="1"/>
    <col min="4109" max="4109" width="12.44140625" style="267" customWidth="1"/>
    <col min="4110" max="4352" width="8.88671875" style="267"/>
    <col min="4353" max="4353" width="5.88671875" style="267" customWidth="1"/>
    <col min="4354" max="4354" width="11.6640625" style="267" customWidth="1"/>
    <col min="4355" max="4355" width="13.88671875" style="267" customWidth="1"/>
    <col min="4356" max="4356" width="15.5546875" style="267" customWidth="1"/>
    <col min="4357" max="4357" width="15" style="267" customWidth="1"/>
    <col min="4358" max="4359" width="14.33203125" style="267" customWidth="1"/>
    <col min="4360" max="4360" width="15.44140625" style="267" customWidth="1"/>
    <col min="4361" max="4361" width="14.33203125" style="267" customWidth="1"/>
    <col min="4362" max="4362" width="12.6640625" style="267" customWidth="1"/>
    <col min="4363" max="4363" width="15.33203125" style="267" customWidth="1"/>
    <col min="4364" max="4364" width="19.6640625" style="267" customWidth="1"/>
    <col min="4365" max="4365" width="12.44140625" style="267" customWidth="1"/>
    <col min="4366" max="4608" width="8.88671875" style="267"/>
    <col min="4609" max="4609" width="5.88671875" style="267" customWidth="1"/>
    <col min="4610" max="4610" width="11.6640625" style="267" customWidth="1"/>
    <col min="4611" max="4611" width="13.88671875" style="267" customWidth="1"/>
    <col min="4612" max="4612" width="15.5546875" style="267" customWidth="1"/>
    <col min="4613" max="4613" width="15" style="267" customWidth="1"/>
    <col min="4614" max="4615" width="14.33203125" style="267" customWidth="1"/>
    <col min="4616" max="4616" width="15.44140625" style="267" customWidth="1"/>
    <col min="4617" max="4617" width="14.33203125" style="267" customWidth="1"/>
    <col min="4618" max="4618" width="12.6640625" style="267" customWidth="1"/>
    <col min="4619" max="4619" width="15.33203125" style="267" customWidth="1"/>
    <col min="4620" max="4620" width="19.6640625" style="267" customWidth="1"/>
    <col min="4621" max="4621" width="12.44140625" style="267" customWidth="1"/>
    <col min="4622" max="4864" width="8.88671875" style="267"/>
    <col min="4865" max="4865" width="5.88671875" style="267" customWidth="1"/>
    <col min="4866" max="4866" width="11.6640625" style="267" customWidth="1"/>
    <col min="4867" max="4867" width="13.88671875" style="267" customWidth="1"/>
    <col min="4868" max="4868" width="15.5546875" style="267" customWidth="1"/>
    <col min="4869" max="4869" width="15" style="267" customWidth="1"/>
    <col min="4870" max="4871" width="14.33203125" style="267" customWidth="1"/>
    <col min="4872" max="4872" width="15.44140625" style="267" customWidth="1"/>
    <col min="4873" max="4873" width="14.33203125" style="267" customWidth="1"/>
    <col min="4874" max="4874" width="12.6640625" style="267" customWidth="1"/>
    <col min="4875" max="4875" width="15.33203125" style="267" customWidth="1"/>
    <col min="4876" max="4876" width="19.6640625" style="267" customWidth="1"/>
    <col min="4877" max="4877" width="12.44140625" style="267" customWidth="1"/>
    <col min="4878" max="5120" width="8.88671875" style="267"/>
    <col min="5121" max="5121" width="5.88671875" style="267" customWidth="1"/>
    <col min="5122" max="5122" width="11.6640625" style="267" customWidth="1"/>
    <col min="5123" max="5123" width="13.88671875" style="267" customWidth="1"/>
    <col min="5124" max="5124" width="15.5546875" style="267" customWidth="1"/>
    <col min="5125" max="5125" width="15" style="267" customWidth="1"/>
    <col min="5126" max="5127" width="14.33203125" style="267" customWidth="1"/>
    <col min="5128" max="5128" width="15.44140625" style="267" customWidth="1"/>
    <col min="5129" max="5129" width="14.33203125" style="267" customWidth="1"/>
    <col min="5130" max="5130" width="12.6640625" style="267" customWidth="1"/>
    <col min="5131" max="5131" width="15.33203125" style="267" customWidth="1"/>
    <col min="5132" max="5132" width="19.6640625" style="267" customWidth="1"/>
    <col min="5133" max="5133" width="12.44140625" style="267" customWidth="1"/>
    <col min="5134" max="5376" width="8.88671875" style="267"/>
    <col min="5377" max="5377" width="5.88671875" style="267" customWidth="1"/>
    <col min="5378" max="5378" width="11.6640625" style="267" customWidth="1"/>
    <col min="5379" max="5379" width="13.88671875" style="267" customWidth="1"/>
    <col min="5380" max="5380" width="15.5546875" style="267" customWidth="1"/>
    <col min="5381" max="5381" width="15" style="267" customWidth="1"/>
    <col min="5382" max="5383" width="14.33203125" style="267" customWidth="1"/>
    <col min="5384" max="5384" width="15.44140625" style="267" customWidth="1"/>
    <col min="5385" max="5385" width="14.33203125" style="267" customWidth="1"/>
    <col min="5386" max="5386" width="12.6640625" style="267" customWidth="1"/>
    <col min="5387" max="5387" width="15.33203125" style="267" customWidth="1"/>
    <col min="5388" max="5388" width="19.6640625" style="267" customWidth="1"/>
    <col min="5389" max="5389" width="12.44140625" style="267" customWidth="1"/>
    <col min="5390" max="5632" width="8.88671875" style="267"/>
    <col min="5633" max="5633" width="5.88671875" style="267" customWidth="1"/>
    <col min="5634" max="5634" width="11.6640625" style="267" customWidth="1"/>
    <col min="5635" max="5635" width="13.88671875" style="267" customWidth="1"/>
    <col min="5636" max="5636" width="15.5546875" style="267" customWidth="1"/>
    <col min="5637" max="5637" width="15" style="267" customWidth="1"/>
    <col min="5638" max="5639" width="14.33203125" style="267" customWidth="1"/>
    <col min="5640" max="5640" width="15.44140625" style="267" customWidth="1"/>
    <col min="5641" max="5641" width="14.33203125" style="267" customWidth="1"/>
    <col min="5642" max="5642" width="12.6640625" style="267" customWidth="1"/>
    <col min="5643" max="5643" width="15.33203125" style="267" customWidth="1"/>
    <col min="5644" max="5644" width="19.6640625" style="267" customWidth="1"/>
    <col min="5645" max="5645" width="12.44140625" style="267" customWidth="1"/>
    <col min="5646" max="5888" width="8.88671875" style="267"/>
    <col min="5889" max="5889" width="5.88671875" style="267" customWidth="1"/>
    <col min="5890" max="5890" width="11.6640625" style="267" customWidth="1"/>
    <col min="5891" max="5891" width="13.88671875" style="267" customWidth="1"/>
    <col min="5892" max="5892" width="15.5546875" style="267" customWidth="1"/>
    <col min="5893" max="5893" width="15" style="267" customWidth="1"/>
    <col min="5894" max="5895" width="14.33203125" style="267" customWidth="1"/>
    <col min="5896" max="5896" width="15.44140625" style="267" customWidth="1"/>
    <col min="5897" max="5897" width="14.33203125" style="267" customWidth="1"/>
    <col min="5898" max="5898" width="12.6640625" style="267" customWidth="1"/>
    <col min="5899" max="5899" width="15.33203125" style="267" customWidth="1"/>
    <col min="5900" max="5900" width="19.6640625" style="267" customWidth="1"/>
    <col min="5901" max="5901" width="12.44140625" style="267" customWidth="1"/>
    <col min="5902" max="6144" width="8.88671875" style="267"/>
    <col min="6145" max="6145" width="5.88671875" style="267" customWidth="1"/>
    <col min="6146" max="6146" width="11.6640625" style="267" customWidth="1"/>
    <col min="6147" max="6147" width="13.88671875" style="267" customWidth="1"/>
    <col min="6148" max="6148" width="15.5546875" style="267" customWidth="1"/>
    <col min="6149" max="6149" width="15" style="267" customWidth="1"/>
    <col min="6150" max="6151" width="14.33203125" style="267" customWidth="1"/>
    <col min="6152" max="6152" width="15.44140625" style="267" customWidth="1"/>
    <col min="6153" max="6153" width="14.33203125" style="267" customWidth="1"/>
    <col min="6154" max="6154" width="12.6640625" style="267" customWidth="1"/>
    <col min="6155" max="6155" width="15.33203125" style="267" customWidth="1"/>
    <col min="6156" max="6156" width="19.6640625" style="267" customWidth="1"/>
    <col min="6157" max="6157" width="12.44140625" style="267" customWidth="1"/>
    <col min="6158" max="6400" width="8.88671875" style="267"/>
    <col min="6401" max="6401" width="5.88671875" style="267" customWidth="1"/>
    <col min="6402" max="6402" width="11.6640625" style="267" customWidth="1"/>
    <col min="6403" max="6403" width="13.88671875" style="267" customWidth="1"/>
    <col min="6404" max="6404" width="15.5546875" style="267" customWidth="1"/>
    <col min="6405" max="6405" width="15" style="267" customWidth="1"/>
    <col min="6406" max="6407" width="14.33203125" style="267" customWidth="1"/>
    <col min="6408" max="6408" width="15.44140625" style="267" customWidth="1"/>
    <col min="6409" max="6409" width="14.33203125" style="267" customWidth="1"/>
    <col min="6410" max="6410" width="12.6640625" style="267" customWidth="1"/>
    <col min="6411" max="6411" width="15.33203125" style="267" customWidth="1"/>
    <col min="6412" max="6412" width="19.6640625" style="267" customWidth="1"/>
    <col min="6413" max="6413" width="12.44140625" style="267" customWidth="1"/>
    <col min="6414" max="6656" width="8.88671875" style="267"/>
    <col min="6657" max="6657" width="5.88671875" style="267" customWidth="1"/>
    <col min="6658" max="6658" width="11.6640625" style="267" customWidth="1"/>
    <col min="6659" max="6659" width="13.88671875" style="267" customWidth="1"/>
    <col min="6660" max="6660" width="15.5546875" style="267" customWidth="1"/>
    <col min="6661" max="6661" width="15" style="267" customWidth="1"/>
    <col min="6662" max="6663" width="14.33203125" style="267" customWidth="1"/>
    <col min="6664" max="6664" width="15.44140625" style="267" customWidth="1"/>
    <col min="6665" max="6665" width="14.33203125" style="267" customWidth="1"/>
    <col min="6666" max="6666" width="12.6640625" style="267" customWidth="1"/>
    <col min="6667" max="6667" width="15.33203125" style="267" customWidth="1"/>
    <col min="6668" max="6668" width="19.6640625" style="267" customWidth="1"/>
    <col min="6669" max="6669" width="12.44140625" style="267" customWidth="1"/>
    <col min="6670" max="6912" width="8.88671875" style="267"/>
    <col min="6913" max="6913" width="5.88671875" style="267" customWidth="1"/>
    <col min="6914" max="6914" width="11.6640625" style="267" customWidth="1"/>
    <col min="6915" max="6915" width="13.88671875" style="267" customWidth="1"/>
    <col min="6916" max="6916" width="15.5546875" style="267" customWidth="1"/>
    <col min="6917" max="6917" width="15" style="267" customWidth="1"/>
    <col min="6918" max="6919" width="14.33203125" style="267" customWidth="1"/>
    <col min="6920" max="6920" width="15.44140625" style="267" customWidth="1"/>
    <col min="6921" max="6921" width="14.33203125" style="267" customWidth="1"/>
    <col min="6922" max="6922" width="12.6640625" style="267" customWidth="1"/>
    <col min="6923" max="6923" width="15.33203125" style="267" customWidth="1"/>
    <col min="6924" max="6924" width="19.6640625" style="267" customWidth="1"/>
    <col min="6925" max="6925" width="12.44140625" style="267" customWidth="1"/>
    <col min="6926" max="7168" width="8.88671875" style="267"/>
    <col min="7169" max="7169" width="5.88671875" style="267" customWidth="1"/>
    <col min="7170" max="7170" width="11.6640625" style="267" customWidth="1"/>
    <col min="7171" max="7171" width="13.88671875" style="267" customWidth="1"/>
    <col min="7172" max="7172" width="15.5546875" style="267" customWidth="1"/>
    <col min="7173" max="7173" width="15" style="267" customWidth="1"/>
    <col min="7174" max="7175" width="14.33203125" style="267" customWidth="1"/>
    <col min="7176" max="7176" width="15.44140625" style="267" customWidth="1"/>
    <col min="7177" max="7177" width="14.33203125" style="267" customWidth="1"/>
    <col min="7178" max="7178" width="12.6640625" style="267" customWidth="1"/>
    <col min="7179" max="7179" width="15.33203125" style="267" customWidth="1"/>
    <col min="7180" max="7180" width="19.6640625" style="267" customWidth="1"/>
    <col min="7181" max="7181" width="12.44140625" style="267" customWidth="1"/>
    <col min="7182" max="7424" width="8.88671875" style="267"/>
    <col min="7425" max="7425" width="5.88671875" style="267" customWidth="1"/>
    <col min="7426" max="7426" width="11.6640625" style="267" customWidth="1"/>
    <col min="7427" max="7427" width="13.88671875" style="267" customWidth="1"/>
    <col min="7428" max="7428" width="15.5546875" style="267" customWidth="1"/>
    <col min="7429" max="7429" width="15" style="267" customWidth="1"/>
    <col min="7430" max="7431" width="14.33203125" style="267" customWidth="1"/>
    <col min="7432" max="7432" width="15.44140625" style="267" customWidth="1"/>
    <col min="7433" max="7433" width="14.33203125" style="267" customWidth="1"/>
    <col min="7434" max="7434" width="12.6640625" style="267" customWidth="1"/>
    <col min="7435" max="7435" width="15.33203125" style="267" customWidth="1"/>
    <col min="7436" max="7436" width="19.6640625" style="267" customWidth="1"/>
    <col min="7437" max="7437" width="12.44140625" style="267" customWidth="1"/>
    <col min="7438" max="7680" width="8.88671875" style="267"/>
    <col min="7681" max="7681" width="5.88671875" style="267" customWidth="1"/>
    <col min="7682" max="7682" width="11.6640625" style="267" customWidth="1"/>
    <col min="7683" max="7683" width="13.88671875" style="267" customWidth="1"/>
    <col min="7684" max="7684" width="15.5546875" style="267" customWidth="1"/>
    <col min="7685" max="7685" width="15" style="267" customWidth="1"/>
    <col min="7686" max="7687" width="14.33203125" style="267" customWidth="1"/>
    <col min="7688" max="7688" width="15.44140625" style="267" customWidth="1"/>
    <col min="7689" max="7689" width="14.33203125" style="267" customWidth="1"/>
    <col min="7690" max="7690" width="12.6640625" style="267" customWidth="1"/>
    <col min="7691" max="7691" width="15.33203125" style="267" customWidth="1"/>
    <col min="7692" max="7692" width="19.6640625" style="267" customWidth="1"/>
    <col min="7693" max="7693" width="12.44140625" style="267" customWidth="1"/>
    <col min="7694" max="7936" width="8.88671875" style="267"/>
    <col min="7937" max="7937" width="5.88671875" style="267" customWidth="1"/>
    <col min="7938" max="7938" width="11.6640625" style="267" customWidth="1"/>
    <col min="7939" max="7939" width="13.88671875" style="267" customWidth="1"/>
    <col min="7940" max="7940" width="15.5546875" style="267" customWidth="1"/>
    <col min="7941" max="7941" width="15" style="267" customWidth="1"/>
    <col min="7942" max="7943" width="14.33203125" style="267" customWidth="1"/>
    <col min="7944" max="7944" width="15.44140625" style="267" customWidth="1"/>
    <col min="7945" max="7945" width="14.33203125" style="267" customWidth="1"/>
    <col min="7946" max="7946" width="12.6640625" style="267" customWidth="1"/>
    <col min="7947" max="7947" width="15.33203125" style="267" customWidth="1"/>
    <col min="7948" max="7948" width="19.6640625" style="267" customWidth="1"/>
    <col min="7949" max="7949" width="12.44140625" style="267" customWidth="1"/>
    <col min="7950" max="8192" width="8.88671875" style="267"/>
    <col min="8193" max="8193" width="5.88671875" style="267" customWidth="1"/>
    <col min="8194" max="8194" width="11.6640625" style="267" customWidth="1"/>
    <col min="8195" max="8195" width="13.88671875" style="267" customWidth="1"/>
    <col min="8196" max="8196" width="15.5546875" style="267" customWidth="1"/>
    <col min="8197" max="8197" width="15" style="267" customWidth="1"/>
    <col min="8198" max="8199" width="14.33203125" style="267" customWidth="1"/>
    <col min="8200" max="8200" width="15.44140625" style="267" customWidth="1"/>
    <col min="8201" max="8201" width="14.33203125" style="267" customWidth="1"/>
    <col min="8202" max="8202" width="12.6640625" style="267" customWidth="1"/>
    <col min="8203" max="8203" width="15.33203125" style="267" customWidth="1"/>
    <col min="8204" max="8204" width="19.6640625" style="267" customWidth="1"/>
    <col min="8205" max="8205" width="12.44140625" style="267" customWidth="1"/>
    <col min="8206" max="8448" width="8.88671875" style="267"/>
    <col min="8449" max="8449" width="5.88671875" style="267" customWidth="1"/>
    <col min="8450" max="8450" width="11.6640625" style="267" customWidth="1"/>
    <col min="8451" max="8451" width="13.88671875" style="267" customWidth="1"/>
    <col min="8452" max="8452" width="15.5546875" style="267" customWidth="1"/>
    <col min="8453" max="8453" width="15" style="267" customWidth="1"/>
    <col min="8454" max="8455" width="14.33203125" style="267" customWidth="1"/>
    <col min="8456" max="8456" width="15.44140625" style="267" customWidth="1"/>
    <col min="8457" max="8457" width="14.33203125" style="267" customWidth="1"/>
    <col min="8458" max="8458" width="12.6640625" style="267" customWidth="1"/>
    <col min="8459" max="8459" width="15.33203125" style="267" customWidth="1"/>
    <col min="8460" max="8460" width="19.6640625" style="267" customWidth="1"/>
    <col min="8461" max="8461" width="12.44140625" style="267" customWidth="1"/>
    <col min="8462" max="8704" width="8.88671875" style="267"/>
    <col min="8705" max="8705" width="5.88671875" style="267" customWidth="1"/>
    <col min="8706" max="8706" width="11.6640625" style="267" customWidth="1"/>
    <col min="8707" max="8707" width="13.88671875" style="267" customWidth="1"/>
    <col min="8708" max="8708" width="15.5546875" style="267" customWidth="1"/>
    <col min="8709" max="8709" width="15" style="267" customWidth="1"/>
    <col min="8710" max="8711" width="14.33203125" style="267" customWidth="1"/>
    <col min="8712" max="8712" width="15.44140625" style="267" customWidth="1"/>
    <col min="8713" max="8713" width="14.33203125" style="267" customWidth="1"/>
    <col min="8714" max="8714" width="12.6640625" style="267" customWidth="1"/>
    <col min="8715" max="8715" width="15.33203125" style="267" customWidth="1"/>
    <col min="8716" max="8716" width="19.6640625" style="267" customWidth="1"/>
    <col min="8717" max="8717" width="12.44140625" style="267" customWidth="1"/>
    <col min="8718" max="8960" width="8.88671875" style="267"/>
    <col min="8961" max="8961" width="5.88671875" style="267" customWidth="1"/>
    <col min="8962" max="8962" width="11.6640625" style="267" customWidth="1"/>
    <col min="8963" max="8963" width="13.88671875" style="267" customWidth="1"/>
    <col min="8964" max="8964" width="15.5546875" style="267" customWidth="1"/>
    <col min="8965" max="8965" width="15" style="267" customWidth="1"/>
    <col min="8966" max="8967" width="14.33203125" style="267" customWidth="1"/>
    <col min="8968" max="8968" width="15.44140625" style="267" customWidth="1"/>
    <col min="8969" max="8969" width="14.33203125" style="267" customWidth="1"/>
    <col min="8970" max="8970" width="12.6640625" style="267" customWidth="1"/>
    <col min="8971" max="8971" width="15.33203125" style="267" customWidth="1"/>
    <col min="8972" max="8972" width="19.6640625" style="267" customWidth="1"/>
    <col min="8973" max="8973" width="12.44140625" style="267" customWidth="1"/>
    <col min="8974" max="9216" width="8.88671875" style="267"/>
    <col min="9217" max="9217" width="5.88671875" style="267" customWidth="1"/>
    <col min="9218" max="9218" width="11.6640625" style="267" customWidth="1"/>
    <col min="9219" max="9219" width="13.88671875" style="267" customWidth="1"/>
    <col min="9220" max="9220" width="15.5546875" style="267" customWidth="1"/>
    <col min="9221" max="9221" width="15" style="267" customWidth="1"/>
    <col min="9222" max="9223" width="14.33203125" style="267" customWidth="1"/>
    <col min="9224" max="9224" width="15.44140625" style="267" customWidth="1"/>
    <col min="9225" max="9225" width="14.33203125" style="267" customWidth="1"/>
    <col min="9226" max="9226" width="12.6640625" style="267" customWidth="1"/>
    <col min="9227" max="9227" width="15.33203125" style="267" customWidth="1"/>
    <col min="9228" max="9228" width="19.6640625" style="267" customWidth="1"/>
    <col min="9229" max="9229" width="12.44140625" style="267" customWidth="1"/>
    <col min="9230" max="9472" width="8.88671875" style="267"/>
    <col min="9473" max="9473" width="5.88671875" style="267" customWidth="1"/>
    <col min="9474" max="9474" width="11.6640625" style="267" customWidth="1"/>
    <col min="9475" max="9475" width="13.88671875" style="267" customWidth="1"/>
    <col min="9476" max="9476" width="15.5546875" style="267" customWidth="1"/>
    <col min="9477" max="9477" width="15" style="267" customWidth="1"/>
    <col min="9478" max="9479" width="14.33203125" style="267" customWidth="1"/>
    <col min="9480" max="9480" width="15.44140625" style="267" customWidth="1"/>
    <col min="9481" max="9481" width="14.33203125" style="267" customWidth="1"/>
    <col min="9482" max="9482" width="12.6640625" style="267" customWidth="1"/>
    <col min="9483" max="9483" width="15.33203125" style="267" customWidth="1"/>
    <col min="9484" max="9484" width="19.6640625" style="267" customWidth="1"/>
    <col min="9485" max="9485" width="12.44140625" style="267" customWidth="1"/>
    <col min="9486" max="9728" width="8.88671875" style="267"/>
    <col min="9729" max="9729" width="5.88671875" style="267" customWidth="1"/>
    <col min="9730" max="9730" width="11.6640625" style="267" customWidth="1"/>
    <col min="9731" max="9731" width="13.88671875" style="267" customWidth="1"/>
    <col min="9732" max="9732" width="15.5546875" style="267" customWidth="1"/>
    <col min="9733" max="9733" width="15" style="267" customWidth="1"/>
    <col min="9734" max="9735" width="14.33203125" style="267" customWidth="1"/>
    <col min="9736" max="9736" width="15.44140625" style="267" customWidth="1"/>
    <col min="9737" max="9737" width="14.33203125" style="267" customWidth="1"/>
    <col min="9738" max="9738" width="12.6640625" style="267" customWidth="1"/>
    <col min="9739" max="9739" width="15.33203125" style="267" customWidth="1"/>
    <col min="9740" max="9740" width="19.6640625" style="267" customWidth="1"/>
    <col min="9741" max="9741" width="12.44140625" style="267" customWidth="1"/>
    <col min="9742" max="9984" width="8.88671875" style="267"/>
    <col min="9985" max="9985" width="5.88671875" style="267" customWidth="1"/>
    <col min="9986" max="9986" width="11.6640625" style="267" customWidth="1"/>
    <col min="9987" max="9987" width="13.88671875" style="267" customWidth="1"/>
    <col min="9988" max="9988" width="15.5546875" style="267" customWidth="1"/>
    <col min="9989" max="9989" width="15" style="267" customWidth="1"/>
    <col min="9990" max="9991" width="14.33203125" style="267" customWidth="1"/>
    <col min="9992" max="9992" width="15.44140625" style="267" customWidth="1"/>
    <col min="9993" max="9993" width="14.33203125" style="267" customWidth="1"/>
    <col min="9994" max="9994" width="12.6640625" style="267" customWidth="1"/>
    <col min="9995" max="9995" width="15.33203125" style="267" customWidth="1"/>
    <col min="9996" max="9996" width="19.6640625" style="267" customWidth="1"/>
    <col min="9997" max="9997" width="12.44140625" style="267" customWidth="1"/>
    <col min="9998" max="10240" width="8.88671875" style="267"/>
    <col min="10241" max="10241" width="5.88671875" style="267" customWidth="1"/>
    <col min="10242" max="10242" width="11.6640625" style="267" customWidth="1"/>
    <col min="10243" max="10243" width="13.88671875" style="267" customWidth="1"/>
    <col min="10244" max="10244" width="15.5546875" style="267" customWidth="1"/>
    <col min="10245" max="10245" width="15" style="267" customWidth="1"/>
    <col min="10246" max="10247" width="14.33203125" style="267" customWidth="1"/>
    <col min="10248" max="10248" width="15.44140625" style="267" customWidth="1"/>
    <col min="10249" max="10249" width="14.33203125" style="267" customWidth="1"/>
    <col min="10250" max="10250" width="12.6640625" style="267" customWidth="1"/>
    <col min="10251" max="10251" width="15.33203125" style="267" customWidth="1"/>
    <col min="10252" max="10252" width="19.6640625" style="267" customWidth="1"/>
    <col min="10253" max="10253" width="12.44140625" style="267" customWidth="1"/>
    <col min="10254" max="10496" width="8.88671875" style="267"/>
    <col min="10497" max="10497" width="5.88671875" style="267" customWidth="1"/>
    <col min="10498" max="10498" width="11.6640625" style="267" customWidth="1"/>
    <col min="10499" max="10499" width="13.88671875" style="267" customWidth="1"/>
    <col min="10500" max="10500" width="15.5546875" style="267" customWidth="1"/>
    <col min="10501" max="10501" width="15" style="267" customWidth="1"/>
    <col min="10502" max="10503" width="14.33203125" style="267" customWidth="1"/>
    <col min="10504" max="10504" width="15.44140625" style="267" customWidth="1"/>
    <col min="10505" max="10505" width="14.33203125" style="267" customWidth="1"/>
    <col min="10506" max="10506" width="12.6640625" style="267" customWidth="1"/>
    <col min="10507" max="10507" width="15.33203125" style="267" customWidth="1"/>
    <col min="10508" max="10508" width="19.6640625" style="267" customWidth="1"/>
    <col min="10509" max="10509" width="12.44140625" style="267" customWidth="1"/>
    <col min="10510" max="10752" width="8.88671875" style="267"/>
    <col min="10753" max="10753" width="5.88671875" style="267" customWidth="1"/>
    <col min="10754" max="10754" width="11.6640625" style="267" customWidth="1"/>
    <col min="10755" max="10755" width="13.88671875" style="267" customWidth="1"/>
    <col min="10756" max="10756" width="15.5546875" style="267" customWidth="1"/>
    <col min="10757" max="10757" width="15" style="267" customWidth="1"/>
    <col min="10758" max="10759" width="14.33203125" style="267" customWidth="1"/>
    <col min="10760" max="10760" width="15.44140625" style="267" customWidth="1"/>
    <col min="10761" max="10761" width="14.33203125" style="267" customWidth="1"/>
    <col min="10762" max="10762" width="12.6640625" style="267" customWidth="1"/>
    <col min="10763" max="10763" width="15.33203125" style="267" customWidth="1"/>
    <col min="10764" max="10764" width="19.6640625" style="267" customWidth="1"/>
    <col min="10765" max="10765" width="12.44140625" style="267" customWidth="1"/>
    <col min="10766" max="11008" width="8.88671875" style="267"/>
    <col min="11009" max="11009" width="5.88671875" style="267" customWidth="1"/>
    <col min="11010" max="11010" width="11.6640625" style="267" customWidth="1"/>
    <col min="11011" max="11011" width="13.88671875" style="267" customWidth="1"/>
    <col min="11012" max="11012" width="15.5546875" style="267" customWidth="1"/>
    <col min="11013" max="11013" width="15" style="267" customWidth="1"/>
    <col min="11014" max="11015" width="14.33203125" style="267" customWidth="1"/>
    <col min="11016" max="11016" width="15.44140625" style="267" customWidth="1"/>
    <col min="11017" max="11017" width="14.33203125" style="267" customWidth="1"/>
    <col min="11018" max="11018" width="12.6640625" style="267" customWidth="1"/>
    <col min="11019" max="11019" width="15.33203125" style="267" customWidth="1"/>
    <col min="11020" max="11020" width="19.6640625" style="267" customWidth="1"/>
    <col min="11021" max="11021" width="12.44140625" style="267" customWidth="1"/>
    <col min="11022" max="11264" width="8.88671875" style="267"/>
    <col min="11265" max="11265" width="5.88671875" style="267" customWidth="1"/>
    <col min="11266" max="11266" width="11.6640625" style="267" customWidth="1"/>
    <col min="11267" max="11267" width="13.88671875" style="267" customWidth="1"/>
    <col min="11268" max="11268" width="15.5546875" style="267" customWidth="1"/>
    <col min="11269" max="11269" width="15" style="267" customWidth="1"/>
    <col min="11270" max="11271" width="14.33203125" style="267" customWidth="1"/>
    <col min="11272" max="11272" width="15.44140625" style="267" customWidth="1"/>
    <col min="11273" max="11273" width="14.33203125" style="267" customWidth="1"/>
    <col min="11274" max="11274" width="12.6640625" style="267" customWidth="1"/>
    <col min="11275" max="11275" width="15.33203125" style="267" customWidth="1"/>
    <col min="11276" max="11276" width="19.6640625" style="267" customWidth="1"/>
    <col min="11277" max="11277" width="12.44140625" style="267" customWidth="1"/>
    <col min="11278" max="11520" width="8.88671875" style="267"/>
    <col min="11521" max="11521" width="5.88671875" style="267" customWidth="1"/>
    <col min="11522" max="11522" width="11.6640625" style="267" customWidth="1"/>
    <col min="11523" max="11523" width="13.88671875" style="267" customWidth="1"/>
    <col min="11524" max="11524" width="15.5546875" style="267" customWidth="1"/>
    <col min="11525" max="11525" width="15" style="267" customWidth="1"/>
    <col min="11526" max="11527" width="14.33203125" style="267" customWidth="1"/>
    <col min="11528" max="11528" width="15.44140625" style="267" customWidth="1"/>
    <col min="11529" max="11529" width="14.33203125" style="267" customWidth="1"/>
    <col min="11530" max="11530" width="12.6640625" style="267" customWidth="1"/>
    <col min="11531" max="11531" width="15.33203125" style="267" customWidth="1"/>
    <col min="11532" max="11532" width="19.6640625" style="267" customWidth="1"/>
    <col min="11533" max="11533" width="12.44140625" style="267" customWidth="1"/>
    <col min="11534" max="11776" width="8.88671875" style="267"/>
    <col min="11777" max="11777" width="5.88671875" style="267" customWidth="1"/>
    <col min="11778" max="11778" width="11.6640625" style="267" customWidth="1"/>
    <col min="11779" max="11779" width="13.88671875" style="267" customWidth="1"/>
    <col min="11780" max="11780" width="15.5546875" style="267" customWidth="1"/>
    <col min="11781" max="11781" width="15" style="267" customWidth="1"/>
    <col min="11782" max="11783" width="14.33203125" style="267" customWidth="1"/>
    <col min="11784" max="11784" width="15.44140625" style="267" customWidth="1"/>
    <col min="11785" max="11785" width="14.33203125" style="267" customWidth="1"/>
    <col min="11786" max="11786" width="12.6640625" style="267" customWidth="1"/>
    <col min="11787" max="11787" width="15.33203125" style="267" customWidth="1"/>
    <col min="11788" max="11788" width="19.6640625" style="267" customWidth="1"/>
    <col min="11789" max="11789" width="12.44140625" style="267" customWidth="1"/>
    <col min="11790" max="12032" width="8.88671875" style="267"/>
    <col min="12033" max="12033" width="5.88671875" style="267" customWidth="1"/>
    <col min="12034" max="12034" width="11.6640625" style="267" customWidth="1"/>
    <col min="12035" max="12035" width="13.88671875" style="267" customWidth="1"/>
    <col min="12036" max="12036" width="15.5546875" style="267" customWidth="1"/>
    <col min="12037" max="12037" width="15" style="267" customWidth="1"/>
    <col min="12038" max="12039" width="14.33203125" style="267" customWidth="1"/>
    <col min="12040" max="12040" width="15.44140625" style="267" customWidth="1"/>
    <col min="12041" max="12041" width="14.33203125" style="267" customWidth="1"/>
    <col min="12042" max="12042" width="12.6640625" style="267" customWidth="1"/>
    <col min="12043" max="12043" width="15.33203125" style="267" customWidth="1"/>
    <col min="12044" max="12044" width="19.6640625" style="267" customWidth="1"/>
    <col min="12045" max="12045" width="12.44140625" style="267" customWidth="1"/>
    <col min="12046" max="12288" width="8.88671875" style="267"/>
    <col min="12289" max="12289" width="5.88671875" style="267" customWidth="1"/>
    <col min="12290" max="12290" width="11.6640625" style="267" customWidth="1"/>
    <col min="12291" max="12291" width="13.88671875" style="267" customWidth="1"/>
    <col min="12292" max="12292" width="15.5546875" style="267" customWidth="1"/>
    <col min="12293" max="12293" width="15" style="267" customWidth="1"/>
    <col min="12294" max="12295" width="14.33203125" style="267" customWidth="1"/>
    <col min="12296" max="12296" width="15.44140625" style="267" customWidth="1"/>
    <col min="12297" max="12297" width="14.33203125" style="267" customWidth="1"/>
    <col min="12298" max="12298" width="12.6640625" style="267" customWidth="1"/>
    <col min="12299" max="12299" width="15.33203125" style="267" customWidth="1"/>
    <col min="12300" max="12300" width="19.6640625" style="267" customWidth="1"/>
    <col min="12301" max="12301" width="12.44140625" style="267" customWidth="1"/>
    <col min="12302" max="12544" width="8.88671875" style="267"/>
    <col min="12545" max="12545" width="5.88671875" style="267" customWidth="1"/>
    <col min="12546" max="12546" width="11.6640625" style="267" customWidth="1"/>
    <col min="12547" max="12547" width="13.88671875" style="267" customWidth="1"/>
    <col min="12548" max="12548" width="15.5546875" style="267" customWidth="1"/>
    <col min="12549" max="12549" width="15" style="267" customWidth="1"/>
    <col min="12550" max="12551" width="14.33203125" style="267" customWidth="1"/>
    <col min="12552" max="12552" width="15.44140625" style="267" customWidth="1"/>
    <col min="12553" max="12553" width="14.33203125" style="267" customWidth="1"/>
    <col min="12554" max="12554" width="12.6640625" style="267" customWidth="1"/>
    <col min="12555" max="12555" width="15.33203125" style="267" customWidth="1"/>
    <col min="12556" max="12556" width="19.6640625" style="267" customWidth="1"/>
    <col min="12557" max="12557" width="12.44140625" style="267" customWidth="1"/>
    <col min="12558" max="12800" width="8.88671875" style="267"/>
    <col min="12801" max="12801" width="5.88671875" style="267" customWidth="1"/>
    <col min="12802" max="12802" width="11.6640625" style="267" customWidth="1"/>
    <col min="12803" max="12803" width="13.88671875" style="267" customWidth="1"/>
    <col min="12804" max="12804" width="15.5546875" style="267" customWidth="1"/>
    <col min="12805" max="12805" width="15" style="267" customWidth="1"/>
    <col min="12806" max="12807" width="14.33203125" style="267" customWidth="1"/>
    <col min="12808" max="12808" width="15.44140625" style="267" customWidth="1"/>
    <col min="12809" max="12809" width="14.33203125" style="267" customWidth="1"/>
    <col min="12810" max="12810" width="12.6640625" style="267" customWidth="1"/>
    <col min="12811" max="12811" width="15.33203125" style="267" customWidth="1"/>
    <col min="12812" max="12812" width="19.6640625" style="267" customWidth="1"/>
    <col min="12813" max="12813" width="12.44140625" style="267" customWidth="1"/>
    <col min="12814" max="13056" width="8.88671875" style="267"/>
    <col min="13057" max="13057" width="5.88671875" style="267" customWidth="1"/>
    <col min="13058" max="13058" width="11.6640625" style="267" customWidth="1"/>
    <col min="13059" max="13059" width="13.88671875" style="267" customWidth="1"/>
    <col min="13060" max="13060" width="15.5546875" style="267" customWidth="1"/>
    <col min="13061" max="13061" width="15" style="267" customWidth="1"/>
    <col min="13062" max="13063" width="14.33203125" style="267" customWidth="1"/>
    <col min="13064" max="13064" width="15.44140625" style="267" customWidth="1"/>
    <col min="13065" max="13065" width="14.33203125" style="267" customWidth="1"/>
    <col min="13066" max="13066" width="12.6640625" style="267" customWidth="1"/>
    <col min="13067" max="13067" width="15.33203125" style="267" customWidth="1"/>
    <col min="13068" max="13068" width="19.6640625" style="267" customWidth="1"/>
    <col min="13069" max="13069" width="12.44140625" style="267" customWidth="1"/>
    <col min="13070" max="13312" width="8.88671875" style="267"/>
    <col min="13313" max="13313" width="5.88671875" style="267" customWidth="1"/>
    <col min="13314" max="13314" width="11.6640625" style="267" customWidth="1"/>
    <col min="13315" max="13315" width="13.88671875" style="267" customWidth="1"/>
    <col min="13316" max="13316" width="15.5546875" style="267" customWidth="1"/>
    <col min="13317" max="13317" width="15" style="267" customWidth="1"/>
    <col min="13318" max="13319" width="14.33203125" style="267" customWidth="1"/>
    <col min="13320" max="13320" width="15.44140625" style="267" customWidth="1"/>
    <col min="13321" max="13321" width="14.33203125" style="267" customWidth="1"/>
    <col min="13322" max="13322" width="12.6640625" style="267" customWidth="1"/>
    <col min="13323" max="13323" width="15.33203125" style="267" customWidth="1"/>
    <col min="13324" max="13324" width="19.6640625" style="267" customWidth="1"/>
    <col min="13325" max="13325" width="12.44140625" style="267" customWidth="1"/>
    <col min="13326" max="13568" width="8.88671875" style="267"/>
    <col min="13569" max="13569" width="5.88671875" style="267" customWidth="1"/>
    <col min="13570" max="13570" width="11.6640625" style="267" customWidth="1"/>
    <col min="13571" max="13571" width="13.88671875" style="267" customWidth="1"/>
    <col min="13572" max="13572" width="15.5546875" style="267" customWidth="1"/>
    <col min="13573" max="13573" width="15" style="267" customWidth="1"/>
    <col min="13574" max="13575" width="14.33203125" style="267" customWidth="1"/>
    <col min="13576" max="13576" width="15.44140625" style="267" customWidth="1"/>
    <col min="13577" max="13577" width="14.33203125" style="267" customWidth="1"/>
    <col min="13578" max="13578" width="12.6640625" style="267" customWidth="1"/>
    <col min="13579" max="13579" width="15.33203125" style="267" customWidth="1"/>
    <col min="13580" max="13580" width="19.6640625" style="267" customWidth="1"/>
    <col min="13581" max="13581" width="12.44140625" style="267" customWidth="1"/>
    <col min="13582" max="13824" width="8.88671875" style="267"/>
    <col min="13825" max="13825" width="5.88671875" style="267" customWidth="1"/>
    <col min="13826" max="13826" width="11.6640625" style="267" customWidth="1"/>
    <col min="13827" max="13827" width="13.88671875" style="267" customWidth="1"/>
    <col min="13828" max="13828" width="15.5546875" style="267" customWidth="1"/>
    <col min="13829" max="13829" width="15" style="267" customWidth="1"/>
    <col min="13830" max="13831" width="14.33203125" style="267" customWidth="1"/>
    <col min="13832" max="13832" width="15.44140625" style="267" customWidth="1"/>
    <col min="13833" max="13833" width="14.33203125" style="267" customWidth="1"/>
    <col min="13834" max="13834" width="12.6640625" style="267" customWidth="1"/>
    <col min="13835" max="13835" width="15.33203125" style="267" customWidth="1"/>
    <col min="13836" max="13836" width="19.6640625" style="267" customWidth="1"/>
    <col min="13837" max="13837" width="12.44140625" style="267" customWidth="1"/>
    <col min="13838" max="14080" width="8.88671875" style="267"/>
    <col min="14081" max="14081" width="5.88671875" style="267" customWidth="1"/>
    <col min="14082" max="14082" width="11.6640625" style="267" customWidth="1"/>
    <col min="14083" max="14083" width="13.88671875" style="267" customWidth="1"/>
    <col min="14084" max="14084" width="15.5546875" style="267" customWidth="1"/>
    <col min="14085" max="14085" width="15" style="267" customWidth="1"/>
    <col min="14086" max="14087" width="14.33203125" style="267" customWidth="1"/>
    <col min="14088" max="14088" width="15.44140625" style="267" customWidth="1"/>
    <col min="14089" max="14089" width="14.33203125" style="267" customWidth="1"/>
    <col min="14090" max="14090" width="12.6640625" style="267" customWidth="1"/>
    <col min="14091" max="14091" width="15.33203125" style="267" customWidth="1"/>
    <col min="14092" max="14092" width="19.6640625" style="267" customWidth="1"/>
    <col min="14093" max="14093" width="12.44140625" style="267" customWidth="1"/>
    <col min="14094" max="14336" width="8.88671875" style="267"/>
    <col min="14337" max="14337" width="5.88671875" style="267" customWidth="1"/>
    <col min="14338" max="14338" width="11.6640625" style="267" customWidth="1"/>
    <col min="14339" max="14339" width="13.88671875" style="267" customWidth="1"/>
    <col min="14340" max="14340" width="15.5546875" style="267" customWidth="1"/>
    <col min="14341" max="14341" width="15" style="267" customWidth="1"/>
    <col min="14342" max="14343" width="14.33203125" style="267" customWidth="1"/>
    <col min="14344" max="14344" width="15.44140625" style="267" customWidth="1"/>
    <col min="14345" max="14345" width="14.33203125" style="267" customWidth="1"/>
    <col min="14346" max="14346" width="12.6640625" style="267" customWidth="1"/>
    <col min="14347" max="14347" width="15.33203125" style="267" customWidth="1"/>
    <col min="14348" max="14348" width="19.6640625" style="267" customWidth="1"/>
    <col min="14349" max="14349" width="12.44140625" style="267" customWidth="1"/>
    <col min="14350" max="14592" width="8.88671875" style="267"/>
    <col min="14593" max="14593" width="5.88671875" style="267" customWidth="1"/>
    <col min="14594" max="14594" width="11.6640625" style="267" customWidth="1"/>
    <col min="14595" max="14595" width="13.88671875" style="267" customWidth="1"/>
    <col min="14596" max="14596" width="15.5546875" style="267" customWidth="1"/>
    <col min="14597" max="14597" width="15" style="267" customWidth="1"/>
    <col min="14598" max="14599" width="14.33203125" style="267" customWidth="1"/>
    <col min="14600" max="14600" width="15.44140625" style="267" customWidth="1"/>
    <col min="14601" max="14601" width="14.33203125" style="267" customWidth="1"/>
    <col min="14602" max="14602" width="12.6640625" style="267" customWidth="1"/>
    <col min="14603" max="14603" width="15.33203125" style="267" customWidth="1"/>
    <col min="14604" max="14604" width="19.6640625" style="267" customWidth="1"/>
    <col min="14605" max="14605" width="12.44140625" style="267" customWidth="1"/>
    <col min="14606" max="14848" width="8.88671875" style="267"/>
    <col min="14849" max="14849" width="5.88671875" style="267" customWidth="1"/>
    <col min="14850" max="14850" width="11.6640625" style="267" customWidth="1"/>
    <col min="14851" max="14851" width="13.88671875" style="267" customWidth="1"/>
    <col min="14852" max="14852" width="15.5546875" style="267" customWidth="1"/>
    <col min="14853" max="14853" width="15" style="267" customWidth="1"/>
    <col min="14854" max="14855" width="14.33203125" style="267" customWidth="1"/>
    <col min="14856" max="14856" width="15.44140625" style="267" customWidth="1"/>
    <col min="14857" max="14857" width="14.33203125" style="267" customWidth="1"/>
    <col min="14858" max="14858" width="12.6640625" style="267" customWidth="1"/>
    <col min="14859" max="14859" width="15.33203125" style="267" customWidth="1"/>
    <col min="14860" max="14860" width="19.6640625" style="267" customWidth="1"/>
    <col min="14861" max="14861" width="12.44140625" style="267" customWidth="1"/>
    <col min="14862" max="15104" width="8.88671875" style="267"/>
    <col min="15105" max="15105" width="5.88671875" style="267" customWidth="1"/>
    <col min="15106" max="15106" width="11.6640625" style="267" customWidth="1"/>
    <col min="15107" max="15107" width="13.88671875" style="267" customWidth="1"/>
    <col min="15108" max="15108" width="15.5546875" style="267" customWidth="1"/>
    <col min="15109" max="15109" width="15" style="267" customWidth="1"/>
    <col min="15110" max="15111" width="14.33203125" style="267" customWidth="1"/>
    <col min="15112" max="15112" width="15.44140625" style="267" customWidth="1"/>
    <col min="15113" max="15113" width="14.33203125" style="267" customWidth="1"/>
    <col min="15114" max="15114" width="12.6640625" style="267" customWidth="1"/>
    <col min="15115" max="15115" width="15.33203125" style="267" customWidth="1"/>
    <col min="15116" max="15116" width="19.6640625" style="267" customWidth="1"/>
    <col min="15117" max="15117" width="12.44140625" style="267" customWidth="1"/>
    <col min="15118" max="15360" width="8.88671875" style="267"/>
    <col min="15361" max="15361" width="5.88671875" style="267" customWidth="1"/>
    <col min="15362" max="15362" width="11.6640625" style="267" customWidth="1"/>
    <col min="15363" max="15363" width="13.88671875" style="267" customWidth="1"/>
    <col min="15364" max="15364" width="15.5546875" style="267" customWidth="1"/>
    <col min="15365" max="15365" width="15" style="267" customWidth="1"/>
    <col min="15366" max="15367" width="14.33203125" style="267" customWidth="1"/>
    <col min="15368" max="15368" width="15.44140625" style="267" customWidth="1"/>
    <col min="15369" max="15369" width="14.33203125" style="267" customWidth="1"/>
    <col min="15370" max="15370" width="12.6640625" style="267" customWidth="1"/>
    <col min="15371" max="15371" width="15.33203125" style="267" customWidth="1"/>
    <col min="15372" max="15372" width="19.6640625" style="267" customWidth="1"/>
    <col min="15373" max="15373" width="12.44140625" style="267" customWidth="1"/>
    <col min="15374" max="15616" width="8.88671875" style="267"/>
    <col min="15617" max="15617" width="5.88671875" style="267" customWidth="1"/>
    <col min="15618" max="15618" width="11.6640625" style="267" customWidth="1"/>
    <col min="15619" max="15619" width="13.88671875" style="267" customWidth="1"/>
    <col min="15620" max="15620" width="15.5546875" style="267" customWidth="1"/>
    <col min="15621" max="15621" width="15" style="267" customWidth="1"/>
    <col min="15622" max="15623" width="14.33203125" style="267" customWidth="1"/>
    <col min="15624" max="15624" width="15.44140625" style="267" customWidth="1"/>
    <col min="15625" max="15625" width="14.33203125" style="267" customWidth="1"/>
    <col min="15626" max="15626" width="12.6640625" style="267" customWidth="1"/>
    <col min="15627" max="15627" width="15.33203125" style="267" customWidth="1"/>
    <col min="15628" max="15628" width="19.6640625" style="267" customWidth="1"/>
    <col min="15629" max="15629" width="12.44140625" style="267" customWidth="1"/>
    <col min="15630" max="15872" width="8.88671875" style="267"/>
    <col min="15873" max="15873" width="5.88671875" style="267" customWidth="1"/>
    <col min="15874" max="15874" width="11.6640625" style="267" customWidth="1"/>
    <col min="15875" max="15875" width="13.88671875" style="267" customWidth="1"/>
    <col min="15876" max="15876" width="15.5546875" style="267" customWidth="1"/>
    <col min="15877" max="15877" width="15" style="267" customWidth="1"/>
    <col min="15878" max="15879" width="14.33203125" style="267" customWidth="1"/>
    <col min="15880" max="15880" width="15.44140625" style="267" customWidth="1"/>
    <col min="15881" max="15881" width="14.33203125" style="267" customWidth="1"/>
    <col min="15882" max="15882" width="12.6640625" style="267" customWidth="1"/>
    <col min="15883" max="15883" width="15.33203125" style="267" customWidth="1"/>
    <col min="15884" max="15884" width="19.6640625" style="267" customWidth="1"/>
    <col min="15885" max="15885" width="12.44140625" style="267" customWidth="1"/>
    <col min="15886" max="16128" width="8.88671875" style="267"/>
    <col min="16129" max="16129" width="5.88671875" style="267" customWidth="1"/>
    <col min="16130" max="16130" width="11.6640625" style="267" customWidth="1"/>
    <col min="16131" max="16131" width="13.88671875" style="267" customWidth="1"/>
    <col min="16132" max="16132" width="15.5546875" style="267" customWidth="1"/>
    <col min="16133" max="16133" width="15" style="267" customWidth="1"/>
    <col min="16134" max="16135" width="14.33203125" style="267" customWidth="1"/>
    <col min="16136" max="16136" width="15.44140625" style="267" customWidth="1"/>
    <col min="16137" max="16137" width="14.33203125" style="267" customWidth="1"/>
    <col min="16138" max="16138" width="12.6640625" style="267" customWidth="1"/>
    <col min="16139" max="16139" width="15.33203125" style="267" customWidth="1"/>
    <col min="16140" max="16140" width="19.6640625" style="267" customWidth="1"/>
    <col min="16141" max="16141" width="12.44140625" style="267" customWidth="1"/>
    <col min="16142" max="16384" width="8.88671875" style="267"/>
  </cols>
  <sheetData>
    <row r="1" spans="1:13" ht="24.6">
      <c r="A1" s="354" t="s">
        <v>84</v>
      </c>
      <c r="B1" s="355"/>
      <c r="C1" s="355"/>
      <c r="D1" s="355"/>
      <c r="E1" s="355"/>
      <c r="F1" s="355"/>
      <c r="G1" s="355"/>
      <c r="H1" s="355"/>
      <c r="I1" s="355"/>
      <c r="J1" s="356"/>
    </row>
    <row r="2" spans="1:13" ht="21.75" customHeight="1">
      <c r="A2" s="460" t="s">
        <v>1629</v>
      </c>
      <c r="B2" s="461"/>
      <c r="C2" s="461"/>
      <c r="D2" s="461"/>
      <c r="E2" s="461"/>
      <c r="F2" s="461"/>
      <c r="G2" s="461"/>
      <c r="H2" s="461"/>
      <c r="I2" s="461"/>
      <c r="J2" s="462"/>
    </row>
    <row r="3" spans="1:13" ht="19.2">
      <c r="A3" s="460" t="s">
        <v>1630</v>
      </c>
      <c r="B3" s="461"/>
      <c r="C3" s="461"/>
      <c r="D3" s="461"/>
      <c r="E3" s="461"/>
      <c r="F3" s="461"/>
      <c r="G3" s="461"/>
      <c r="H3" s="461"/>
      <c r="I3" s="461"/>
      <c r="J3" s="462"/>
    </row>
    <row r="4" spans="1:13" ht="27" customHeight="1" thickBot="1">
      <c r="A4" s="463" t="s">
        <v>259</v>
      </c>
      <c r="B4" s="464"/>
      <c r="C4" s="464"/>
      <c r="D4" s="464"/>
      <c r="E4" s="464"/>
      <c r="F4" s="464"/>
      <c r="G4" s="464"/>
      <c r="H4" s="464"/>
      <c r="I4" s="464"/>
      <c r="J4" s="465"/>
    </row>
    <row r="5" spans="1:13" ht="42" thickBot="1">
      <c r="A5" s="176" t="s">
        <v>260</v>
      </c>
      <c r="B5" s="176" t="s">
        <v>261</v>
      </c>
      <c r="C5" s="177" t="s">
        <v>262</v>
      </c>
      <c r="D5" s="178" t="s">
        <v>263</v>
      </c>
      <c r="E5" s="179" t="s">
        <v>264</v>
      </c>
      <c r="F5" s="177" t="s">
        <v>265</v>
      </c>
      <c r="G5" s="178" t="s">
        <v>266</v>
      </c>
      <c r="H5" s="180" t="s">
        <v>267</v>
      </c>
      <c r="I5" s="181" t="s">
        <v>268</v>
      </c>
      <c r="J5" s="176" t="s">
        <v>269</v>
      </c>
      <c r="K5" s="180" t="s">
        <v>270</v>
      </c>
      <c r="L5" s="180" t="s">
        <v>271</v>
      </c>
    </row>
    <row r="6" spans="1:13" ht="19.5" customHeight="1" thickBot="1">
      <c r="A6" s="182"/>
      <c r="B6" s="179"/>
      <c r="C6" s="180" t="s">
        <v>43</v>
      </c>
      <c r="D6" s="178" t="s">
        <v>44</v>
      </c>
      <c r="E6" s="179" t="s">
        <v>272</v>
      </c>
      <c r="F6" s="177" t="s">
        <v>46</v>
      </c>
      <c r="G6" s="178" t="s">
        <v>273</v>
      </c>
      <c r="H6" s="180" t="s">
        <v>274</v>
      </c>
      <c r="I6" s="181" t="s">
        <v>275</v>
      </c>
      <c r="J6" s="176" t="s">
        <v>276</v>
      </c>
      <c r="K6" s="180" t="s">
        <v>274</v>
      </c>
      <c r="L6" s="180" t="s">
        <v>277</v>
      </c>
    </row>
    <row r="7" spans="1:13" ht="23.25" customHeight="1">
      <c r="A7" s="455" t="s">
        <v>278</v>
      </c>
      <c r="B7" s="183">
        <v>45031</v>
      </c>
      <c r="C7" s="216">
        <v>2904.0879729150001</v>
      </c>
      <c r="D7" s="216">
        <v>2477.7997676100003</v>
      </c>
      <c r="E7" s="184">
        <f t="shared" ref="E7:E23" si="0">D7/C7*100</f>
        <v>85.321098765575272</v>
      </c>
      <c r="F7" s="216">
        <v>1344.0253478489999</v>
      </c>
      <c r="G7" s="216">
        <v>1721.0839817899898</v>
      </c>
      <c r="H7" s="185">
        <f>IF((G7*100/F7)&gt;=100,100,(G7*100/F7))</f>
        <v>100</v>
      </c>
      <c r="I7" s="185">
        <f>(E7*H7)/100</f>
        <v>85.321098765575286</v>
      </c>
      <c r="J7" s="186">
        <f>100-I7</f>
        <v>14.678901234424714</v>
      </c>
      <c r="K7" s="187">
        <f>G7/F7*100</f>
        <v>128.05442877579955</v>
      </c>
      <c r="L7" s="187">
        <f>100-E7</f>
        <v>14.678901234424728</v>
      </c>
    </row>
    <row r="8" spans="1:13" ht="23.25" customHeight="1">
      <c r="A8" s="456"/>
      <c r="B8" s="188">
        <v>45061</v>
      </c>
      <c r="C8" s="216">
        <v>2927.51146513</v>
      </c>
      <c r="D8" s="216">
        <v>2555.6319454299996</v>
      </c>
      <c r="E8" s="189">
        <f t="shared" si="0"/>
        <v>87.2970772572709</v>
      </c>
      <c r="F8" s="216">
        <v>1483.1703357219999</v>
      </c>
      <c r="G8" s="216">
        <v>1764.1482623019901</v>
      </c>
      <c r="H8" s="190">
        <f t="shared" ref="H8:H23" si="1">IF((G8*100/F8)&gt;=100,100,(G8*100/F8))</f>
        <v>100</v>
      </c>
      <c r="I8" s="190">
        <f t="shared" ref="I8:I23" si="2">(E8*H8)/100</f>
        <v>87.2970772572709</v>
      </c>
      <c r="J8" s="191">
        <f t="shared" ref="J8:J23" si="3">100-I8</f>
        <v>12.7029227427291</v>
      </c>
      <c r="K8" s="192">
        <f t="shared" ref="K8:K22" si="4">G8/F8*100</f>
        <v>118.9444138554195</v>
      </c>
      <c r="L8" s="192">
        <f t="shared" ref="L8:L23" si="5">100-E8</f>
        <v>12.7029227427291</v>
      </c>
    </row>
    <row r="9" spans="1:13" ht="23.25" customHeight="1" thickBot="1">
      <c r="A9" s="456"/>
      <c r="B9" s="193">
        <v>45092</v>
      </c>
      <c r="C9" s="216">
        <v>2311.9551825999997</v>
      </c>
      <c r="D9" s="216">
        <v>2493.59878961</v>
      </c>
      <c r="E9" s="194">
        <f t="shared" si="0"/>
        <v>107.85670969649705</v>
      </c>
      <c r="F9" s="216">
        <v>1546.119178125</v>
      </c>
      <c r="G9" s="216">
        <v>1845.9742354299999</v>
      </c>
      <c r="H9" s="195">
        <f t="shared" si="1"/>
        <v>100</v>
      </c>
      <c r="I9" s="195">
        <f t="shared" si="2"/>
        <v>107.85670969649705</v>
      </c>
      <c r="J9" s="196">
        <f t="shared" si="3"/>
        <v>-7.8567096964970489</v>
      </c>
      <c r="K9" s="197">
        <f t="shared" si="4"/>
        <v>119.39404552685507</v>
      </c>
      <c r="L9" s="197">
        <f t="shared" si="5"/>
        <v>-7.8567096964970489</v>
      </c>
    </row>
    <row r="10" spans="1:13" ht="23.25" customHeight="1" thickBot="1">
      <c r="A10" s="457"/>
      <c r="B10" s="176" t="s">
        <v>279</v>
      </c>
      <c r="C10" s="198">
        <f>C9+C8+C7</f>
        <v>8143.5546206449999</v>
      </c>
      <c r="D10" s="199">
        <f>D9+D8+D7</f>
        <v>7527.03050265</v>
      </c>
      <c r="E10" s="200">
        <f t="shared" si="0"/>
        <v>92.429299652119624</v>
      </c>
      <c r="F10" s="198">
        <f>F9+F8+F7</f>
        <v>4373.3148616959998</v>
      </c>
      <c r="G10" s="199">
        <f>G9+G8+G7</f>
        <v>5331.2064795219794</v>
      </c>
      <c r="H10" s="201">
        <f t="shared" si="1"/>
        <v>100</v>
      </c>
      <c r="I10" s="201">
        <f t="shared" si="2"/>
        <v>92.429299652119624</v>
      </c>
      <c r="J10" s="202">
        <f t="shared" si="3"/>
        <v>7.5707003478803756</v>
      </c>
      <c r="K10" s="203">
        <f t="shared" si="4"/>
        <v>121.90310206602648</v>
      </c>
      <c r="L10" s="203">
        <f t="shared" si="5"/>
        <v>7.5707003478803756</v>
      </c>
    </row>
    <row r="11" spans="1:13" ht="23.25" customHeight="1">
      <c r="A11" s="455" t="s">
        <v>280</v>
      </c>
      <c r="B11" s="204">
        <v>45122</v>
      </c>
      <c r="C11" s="216">
        <v>2141.2951318099999</v>
      </c>
      <c r="D11" s="216">
        <v>2213.0207557499998</v>
      </c>
      <c r="E11" s="184">
        <f t="shared" si="0"/>
        <v>103.34963746353691</v>
      </c>
      <c r="F11" s="216">
        <v>1563.8443235709999</v>
      </c>
      <c r="G11" s="216">
        <v>1902.3468710659902</v>
      </c>
      <c r="H11" s="185">
        <f t="shared" si="1"/>
        <v>100</v>
      </c>
      <c r="I11" s="185">
        <f t="shared" si="2"/>
        <v>103.34963746353691</v>
      </c>
      <c r="J11" s="186">
        <f t="shared" si="3"/>
        <v>-3.3496374635369079</v>
      </c>
      <c r="K11" s="187">
        <f t="shared" si="4"/>
        <v>121.64553992957738</v>
      </c>
      <c r="L11" s="187">
        <f t="shared" si="5"/>
        <v>-3.3496374635369079</v>
      </c>
    </row>
    <row r="12" spans="1:13" ht="23.25" customHeight="1">
      <c r="A12" s="456"/>
      <c r="B12" s="205">
        <v>45153</v>
      </c>
      <c r="C12" s="216">
        <v>2606.2006590999999</v>
      </c>
      <c r="D12" s="216">
        <v>2258.9869369200001</v>
      </c>
      <c r="E12" s="189">
        <f t="shared" si="0"/>
        <v>86.677398727237559</v>
      </c>
      <c r="F12" s="216">
        <v>1605.153259358</v>
      </c>
      <c r="G12" s="216">
        <v>1900.0613641299999</v>
      </c>
      <c r="H12" s="190">
        <f t="shared" si="1"/>
        <v>100</v>
      </c>
      <c r="I12" s="190">
        <f t="shared" si="2"/>
        <v>86.677398727237559</v>
      </c>
      <c r="J12" s="191">
        <f t="shared" si="3"/>
        <v>13.322601272762441</v>
      </c>
      <c r="K12" s="192">
        <f t="shared" si="4"/>
        <v>118.37258237197561</v>
      </c>
      <c r="L12" s="192">
        <f t="shared" si="5"/>
        <v>13.322601272762441</v>
      </c>
    </row>
    <row r="13" spans="1:13" ht="23.25" customHeight="1" thickBot="1">
      <c r="A13" s="456"/>
      <c r="B13" s="205">
        <v>45184</v>
      </c>
      <c r="C13" s="216">
        <v>2563.2257144740001</v>
      </c>
      <c r="D13" s="216">
        <v>2320.0581278300001</v>
      </c>
      <c r="E13" s="194">
        <f t="shared" si="0"/>
        <v>90.513219913842022</v>
      </c>
      <c r="F13" s="216">
        <v>1626.202230053</v>
      </c>
      <c r="G13" s="216">
        <v>1880.4679783189999</v>
      </c>
      <c r="H13" s="190">
        <f t="shared" si="1"/>
        <v>100</v>
      </c>
      <c r="I13" s="190">
        <f t="shared" si="2"/>
        <v>90.513219913842022</v>
      </c>
      <c r="J13" s="191">
        <f t="shared" si="3"/>
        <v>9.4867800861579781</v>
      </c>
      <c r="K13" s="192">
        <f t="shared" si="4"/>
        <v>115.63555525672309</v>
      </c>
      <c r="L13" s="192">
        <f t="shared" si="5"/>
        <v>9.4867800861579781</v>
      </c>
      <c r="M13" s="268"/>
    </row>
    <row r="14" spans="1:13" ht="23.25" customHeight="1" thickBot="1">
      <c r="A14" s="457"/>
      <c r="B14" s="179" t="s">
        <v>279</v>
      </c>
      <c r="C14" s="198">
        <f>C13+C12+C11</f>
        <v>7310.7215053840009</v>
      </c>
      <c r="D14" s="199">
        <f>D13+D12+D11</f>
        <v>6792.0658205</v>
      </c>
      <c r="E14" s="200">
        <f t="shared" si="0"/>
        <v>92.905547222636841</v>
      </c>
      <c r="F14" s="198">
        <f>F13+F12+F11</f>
        <v>4795.1998129820004</v>
      </c>
      <c r="G14" s="199">
        <f>G13+G12+G11</f>
        <v>5682.87621351499</v>
      </c>
      <c r="H14" s="201">
        <f t="shared" si="1"/>
        <v>100</v>
      </c>
      <c r="I14" s="201">
        <f t="shared" si="2"/>
        <v>92.905547222636827</v>
      </c>
      <c r="J14" s="202">
        <f t="shared" si="3"/>
        <v>7.0944527773631734</v>
      </c>
      <c r="K14" s="203">
        <f t="shared" si="4"/>
        <v>118.51177083653097</v>
      </c>
      <c r="L14" s="203">
        <f t="shared" si="5"/>
        <v>7.0944527773631592</v>
      </c>
    </row>
    <row r="15" spans="1:13" ht="23.25" customHeight="1">
      <c r="A15" s="455" t="s">
        <v>281</v>
      </c>
      <c r="B15" s="204">
        <v>45214</v>
      </c>
      <c r="C15" s="216">
        <v>2723.7218287800001</v>
      </c>
      <c r="D15" s="216">
        <v>2692.5076751699999</v>
      </c>
      <c r="E15" s="184">
        <f t="shared" si="0"/>
        <v>98.853988932343299</v>
      </c>
      <c r="F15" s="216">
        <v>1586.7809520769999</v>
      </c>
      <c r="G15" s="216">
        <v>1855.9466875599999</v>
      </c>
      <c r="H15" s="185">
        <f t="shared" si="1"/>
        <v>100</v>
      </c>
      <c r="I15" s="185">
        <f>(E15*H15)/100</f>
        <v>98.853988932343285</v>
      </c>
      <c r="J15" s="186">
        <f>100-I15</f>
        <v>1.1460110676567155</v>
      </c>
      <c r="K15" s="187">
        <f t="shared" si="4"/>
        <v>116.96300520438427</v>
      </c>
      <c r="L15" s="187">
        <f t="shared" si="5"/>
        <v>1.1460110676567012</v>
      </c>
    </row>
    <row r="16" spans="1:13" ht="23.25" customHeight="1">
      <c r="A16" s="456"/>
      <c r="B16" s="205">
        <v>45245</v>
      </c>
      <c r="C16" s="216">
        <v>2428.6072700299901</v>
      </c>
      <c r="D16" s="216">
        <v>2600.2957620099901</v>
      </c>
      <c r="E16" s="189">
        <f t="shared" si="0"/>
        <v>107.06942180807519</v>
      </c>
      <c r="F16" s="216">
        <v>1440.047075815</v>
      </c>
      <c r="G16" s="216">
        <v>1824.2959165039902</v>
      </c>
      <c r="H16" s="190">
        <f t="shared" si="1"/>
        <v>100</v>
      </c>
      <c r="I16" s="190">
        <f t="shared" si="2"/>
        <v>107.06942180807519</v>
      </c>
      <c r="J16" s="191">
        <f t="shared" si="3"/>
        <v>-7.0694218080751909</v>
      </c>
      <c r="K16" s="192">
        <f t="shared" si="4"/>
        <v>126.68307495930458</v>
      </c>
      <c r="L16" s="192">
        <f t="shared" si="5"/>
        <v>-7.0694218080751909</v>
      </c>
    </row>
    <row r="17" spans="1:12" ht="23.25" customHeight="1" thickBot="1">
      <c r="A17" s="456"/>
      <c r="B17" s="205">
        <v>45275</v>
      </c>
      <c r="C17" s="216">
        <v>2661.7709184759997</v>
      </c>
      <c r="D17" s="216">
        <v>2471.8231544099999</v>
      </c>
      <c r="E17" s="194">
        <f t="shared" si="0"/>
        <v>92.863857563867498</v>
      </c>
      <c r="F17" s="216">
        <v>1336.9639791080001</v>
      </c>
      <c r="G17" s="216">
        <v>1727.5482069919999</v>
      </c>
      <c r="H17" s="190">
        <f t="shared" si="1"/>
        <v>100</v>
      </c>
      <c r="I17" s="190">
        <f t="shared" si="2"/>
        <v>92.863857563867498</v>
      </c>
      <c r="J17" s="191">
        <f t="shared" si="3"/>
        <v>7.1361424361325021</v>
      </c>
      <c r="K17" s="192">
        <f t="shared" si="4"/>
        <v>129.21426709974574</v>
      </c>
      <c r="L17" s="192">
        <f t="shared" si="5"/>
        <v>7.1361424361325021</v>
      </c>
    </row>
    <row r="18" spans="1:12" ht="23.25" customHeight="1" thickBot="1">
      <c r="A18" s="457"/>
      <c r="B18" s="179" t="s">
        <v>279</v>
      </c>
      <c r="C18" s="198">
        <f>C17+C16+C15</f>
        <v>7814.1000172859895</v>
      </c>
      <c r="D18" s="199">
        <f>D17+D16+D15</f>
        <v>7764.6265915899894</v>
      </c>
      <c r="E18" s="200">
        <f t="shared" si="0"/>
        <v>99.366869817553422</v>
      </c>
      <c r="F18" s="198">
        <f>F17+F16+F15</f>
        <v>4363.792007</v>
      </c>
      <c r="G18" s="199">
        <f>G17+G16+G15</f>
        <v>5407.7908110559902</v>
      </c>
      <c r="H18" s="201">
        <f t="shared" si="1"/>
        <v>100</v>
      </c>
      <c r="I18" s="201">
        <f t="shared" si="2"/>
        <v>99.366869817553422</v>
      </c>
      <c r="J18" s="202">
        <f t="shared" si="3"/>
        <v>0.63313018244657826</v>
      </c>
      <c r="K18" s="203">
        <f t="shared" si="4"/>
        <v>123.92411926098453</v>
      </c>
      <c r="L18" s="203">
        <f t="shared" si="5"/>
        <v>0.63313018244657826</v>
      </c>
    </row>
    <row r="19" spans="1:12" ht="23.25" customHeight="1">
      <c r="A19" s="455" t="s">
        <v>282</v>
      </c>
      <c r="B19" s="204">
        <v>45306</v>
      </c>
      <c r="C19" s="216">
        <v>2788.7389438999999</v>
      </c>
      <c r="D19" s="216">
        <v>2664.6208278666659</v>
      </c>
      <c r="E19" s="184">
        <f t="shared" si="0"/>
        <v>95.549310332369913</v>
      </c>
      <c r="F19" s="216">
        <v>1406.3662896830001</v>
      </c>
      <c r="G19" s="216">
        <v>1792.5673546139999</v>
      </c>
      <c r="H19" s="185">
        <f t="shared" si="1"/>
        <v>100</v>
      </c>
      <c r="I19" s="185">
        <f t="shared" si="2"/>
        <v>95.549310332369913</v>
      </c>
      <c r="J19" s="186">
        <f t="shared" si="3"/>
        <v>4.4506896676300869</v>
      </c>
      <c r="K19" s="187">
        <f t="shared" si="4"/>
        <v>127.46091596223135</v>
      </c>
      <c r="L19" s="187">
        <f t="shared" si="5"/>
        <v>4.4506896676300869</v>
      </c>
    </row>
    <row r="20" spans="1:12" ht="23.25" customHeight="1">
      <c r="A20" s="456"/>
      <c r="B20" s="205">
        <v>45337</v>
      </c>
      <c r="C20" s="216">
        <v>2546.9366237300001</v>
      </c>
      <c r="D20" s="216">
        <v>2633.0362298966661</v>
      </c>
      <c r="E20" s="189">
        <f t="shared" si="0"/>
        <v>103.38051623917413</v>
      </c>
      <c r="F20" s="216">
        <v>1398.1641616680001</v>
      </c>
      <c r="G20" s="216">
        <v>1720.6620238749999</v>
      </c>
      <c r="H20" s="190">
        <f t="shared" si="1"/>
        <v>100</v>
      </c>
      <c r="I20" s="190">
        <f t="shared" si="2"/>
        <v>103.38051623917413</v>
      </c>
      <c r="J20" s="191">
        <f t="shared" si="3"/>
        <v>-3.3805162391741277</v>
      </c>
      <c r="K20" s="192">
        <f t="shared" si="4"/>
        <v>123.06580808238299</v>
      </c>
      <c r="L20" s="192">
        <f t="shared" si="5"/>
        <v>-3.3805162391741277</v>
      </c>
    </row>
    <row r="21" spans="1:12" ht="23.25" customHeight="1" thickBot="1">
      <c r="A21" s="456"/>
      <c r="B21" s="205">
        <v>45366</v>
      </c>
      <c r="C21" s="216">
        <v>2813.1983164986</v>
      </c>
      <c r="D21" s="216">
        <v>2720.4993024066566</v>
      </c>
      <c r="E21" s="194">
        <f t="shared" si="0"/>
        <v>96.704853207529297</v>
      </c>
      <c r="F21" s="216">
        <v>1480.6949444860002</v>
      </c>
      <c r="G21" s="216">
        <v>1553.6537165469899</v>
      </c>
      <c r="H21" s="190">
        <f t="shared" si="1"/>
        <v>100</v>
      </c>
      <c r="I21" s="190">
        <f t="shared" si="2"/>
        <v>96.704853207529311</v>
      </c>
      <c r="J21" s="191">
        <f t="shared" si="3"/>
        <v>3.295146792470689</v>
      </c>
      <c r="K21" s="192">
        <f t="shared" si="4"/>
        <v>104.92733309671129</v>
      </c>
      <c r="L21" s="192">
        <f t="shared" si="5"/>
        <v>3.2951467924707032</v>
      </c>
    </row>
    <row r="22" spans="1:12" ht="23.25" customHeight="1" thickBot="1">
      <c r="A22" s="457"/>
      <c r="B22" s="179" t="s">
        <v>279</v>
      </c>
      <c r="C22" s="198">
        <f>C21+C20+C19</f>
        <v>8148.8738841285995</v>
      </c>
      <c r="D22" s="199">
        <f>D21+D20+D19</f>
        <v>8018.1563601699891</v>
      </c>
      <c r="E22" s="200">
        <f t="shared" si="0"/>
        <v>98.395882353594828</v>
      </c>
      <c r="F22" s="198">
        <f>F21+F20+F19</f>
        <v>4285.2253958370002</v>
      </c>
      <c r="G22" s="199">
        <f>G21+G20+G19</f>
        <v>5066.8830950359898</v>
      </c>
      <c r="H22" s="201">
        <f t="shared" si="1"/>
        <v>100</v>
      </c>
      <c r="I22" s="201">
        <f t="shared" si="2"/>
        <v>98.395882353594828</v>
      </c>
      <c r="J22" s="202">
        <f t="shared" si="3"/>
        <v>1.6041176464051716</v>
      </c>
      <c r="K22" s="203">
        <f t="shared" si="4"/>
        <v>118.24076045004198</v>
      </c>
      <c r="L22" s="203">
        <f t="shared" si="5"/>
        <v>1.6041176464051716</v>
      </c>
    </row>
    <row r="23" spans="1:12" s="212" customFormat="1" ht="23.25" customHeight="1" thickBot="1">
      <c r="A23" s="458" t="s">
        <v>283</v>
      </c>
      <c r="B23" s="459"/>
      <c r="C23" s="206">
        <f>C14+C10+C18+C22</f>
        <v>31417.250027443592</v>
      </c>
      <c r="D23" s="207">
        <f>D14+D10+D18+D22</f>
        <v>30101.879274909978</v>
      </c>
      <c r="E23" s="208">
        <f t="shared" si="0"/>
        <v>95.81322123551675</v>
      </c>
      <c r="F23" s="206">
        <f>F14+F10+F18+F22</f>
        <v>17817.532077515003</v>
      </c>
      <c r="G23" s="207">
        <f>G14+G10+G18+G22</f>
        <v>21488.756599128952</v>
      </c>
      <c r="H23" s="209">
        <f t="shared" si="1"/>
        <v>100</v>
      </c>
      <c r="I23" s="209">
        <f t="shared" si="2"/>
        <v>95.813221235516764</v>
      </c>
      <c r="J23" s="210">
        <f t="shared" si="3"/>
        <v>4.1867787644832362</v>
      </c>
      <c r="K23" s="211">
        <f>G23/F23*100</f>
        <v>120.60456243683089</v>
      </c>
      <c r="L23" s="211">
        <f t="shared" si="5"/>
        <v>4.1867787644832504</v>
      </c>
    </row>
    <row r="24" spans="1:12" ht="13.8">
      <c r="A24" s="1"/>
      <c r="B24" s="1"/>
      <c r="C24" s="1"/>
      <c r="D24" s="1"/>
      <c r="E24" s="1"/>
      <c r="F24" s="1"/>
      <c r="G24" s="1"/>
      <c r="H24" s="1"/>
      <c r="I24" s="1"/>
      <c r="J24" s="1"/>
    </row>
    <row r="25" spans="1:12" ht="13.8">
      <c r="A25" s="1"/>
      <c r="B25" s="213" t="s">
        <v>284</v>
      </c>
      <c r="C25" s="214" t="s">
        <v>285</v>
      </c>
      <c r="D25" s="215"/>
      <c r="E25" s="215"/>
      <c r="F25" s="215"/>
      <c r="G25" s="215"/>
      <c r="H25" s="215"/>
      <c r="I25" s="215"/>
      <c r="J25" s="215"/>
    </row>
  </sheetData>
  <mergeCells count="9">
    <mergeCell ref="A15:A18"/>
    <mergeCell ref="A19:A22"/>
    <mergeCell ref="A23:B23"/>
    <mergeCell ref="A1:J1"/>
    <mergeCell ref="A2:J2"/>
    <mergeCell ref="A3:J3"/>
    <mergeCell ref="A4:J4"/>
    <mergeCell ref="A7:A10"/>
    <mergeCell ref="A11:A14"/>
  </mergeCells>
  <printOptions horizontalCentered="1" verticalCentered="1"/>
  <pageMargins left="0" right="0" top="0" bottom="0" header="0" footer="0"/>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K293"/>
  <sheetViews>
    <sheetView view="pageBreakPreview" zoomScale="85" zoomScaleSheetLayoutView="85" workbookViewId="0">
      <selection activeCell="M8" sqref="M8"/>
    </sheetView>
  </sheetViews>
  <sheetFormatPr defaultRowHeight="13.2"/>
  <cols>
    <col min="1" max="1" width="20.5546875" customWidth="1"/>
    <col min="2" max="2" width="18.44140625" customWidth="1"/>
    <col min="3" max="3" width="18.33203125" customWidth="1"/>
    <col min="4" max="4" width="20.6640625" customWidth="1"/>
    <col min="5" max="5" width="20" customWidth="1"/>
    <col min="6" max="6" width="20.33203125" customWidth="1"/>
    <col min="7" max="7" width="19.5546875" customWidth="1"/>
    <col min="9" max="9" width="12.44140625" bestFit="1" customWidth="1"/>
    <col min="10" max="10" width="9.109375" bestFit="1" customWidth="1"/>
    <col min="11" max="12" width="10.6640625" bestFit="1" customWidth="1"/>
    <col min="14" max="14" width="12.44140625" bestFit="1" customWidth="1"/>
  </cols>
  <sheetData>
    <row r="1" spans="1:37" ht="88.5" customHeight="1">
      <c r="A1" s="354" t="s">
        <v>298</v>
      </c>
      <c r="B1" s="355"/>
      <c r="C1" s="355"/>
      <c r="D1" s="355"/>
      <c r="E1" s="355"/>
      <c r="F1" s="355"/>
      <c r="G1" s="356"/>
      <c r="H1" s="4"/>
      <c r="I1" s="4"/>
      <c r="J1" s="4"/>
      <c r="K1" s="1"/>
      <c r="L1" s="1"/>
      <c r="M1" s="1"/>
      <c r="N1" s="1"/>
      <c r="O1" s="1"/>
      <c r="P1" s="1"/>
      <c r="Q1" s="1"/>
      <c r="R1" s="1"/>
      <c r="S1" s="1"/>
      <c r="T1" s="1"/>
      <c r="U1" s="1"/>
      <c r="V1" s="1"/>
      <c r="W1" s="1"/>
      <c r="X1" s="1"/>
      <c r="Y1" s="1"/>
      <c r="Z1" s="1"/>
      <c r="AA1" s="1"/>
      <c r="AB1" s="1"/>
      <c r="AC1" s="1"/>
      <c r="AD1" s="1"/>
      <c r="AE1" s="1"/>
      <c r="AF1" s="1"/>
      <c r="AG1" s="1"/>
      <c r="AH1" s="1"/>
      <c r="AI1" s="1"/>
      <c r="AJ1" s="1"/>
      <c r="AK1" s="1"/>
    </row>
    <row r="2" spans="1:37" ht="26.25" customHeight="1">
      <c r="A2" s="340" t="s">
        <v>1582</v>
      </c>
      <c r="B2" s="341"/>
      <c r="C2" s="341"/>
      <c r="D2" s="341"/>
      <c r="E2" s="341"/>
      <c r="F2" s="341"/>
      <c r="G2" s="342"/>
      <c r="H2" s="5"/>
      <c r="I2" s="5"/>
      <c r="J2" s="5"/>
      <c r="K2" s="1"/>
      <c r="L2" s="1"/>
      <c r="M2" s="1"/>
      <c r="N2" s="1"/>
      <c r="O2" s="1"/>
      <c r="P2" s="1"/>
      <c r="Q2" s="1"/>
      <c r="R2" s="1"/>
      <c r="S2" s="1"/>
      <c r="T2" s="1"/>
      <c r="U2" s="1"/>
      <c r="V2" s="1"/>
      <c r="W2" s="1"/>
      <c r="X2" s="1"/>
      <c r="Y2" s="1"/>
      <c r="Z2" s="1"/>
      <c r="AA2" s="1"/>
      <c r="AB2" s="1"/>
      <c r="AC2" s="1"/>
      <c r="AD2" s="1"/>
      <c r="AE2" s="1"/>
      <c r="AF2" s="1"/>
      <c r="AG2" s="1"/>
      <c r="AH2" s="1"/>
      <c r="AI2" s="1"/>
      <c r="AJ2" s="1"/>
      <c r="AK2" s="1"/>
    </row>
    <row r="3" spans="1:37" ht="32.25" customHeight="1">
      <c r="A3" s="389" t="s">
        <v>1627</v>
      </c>
      <c r="B3" s="390"/>
      <c r="C3" s="390"/>
      <c r="D3" s="390"/>
      <c r="E3" s="390"/>
      <c r="F3" s="390"/>
      <c r="G3" s="39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row>
    <row r="4" spans="1:37" ht="90" customHeight="1">
      <c r="A4" s="247" t="s">
        <v>50</v>
      </c>
      <c r="B4" s="248" t="s">
        <v>310</v>
      </c>
      <c r="C4" s="248" t="s">
        <v>311</v>
      </c>
      <c r="D4" s="248" t="s">
        <v>230</v>
      </c>
      <c r="E4" s="248" t="s">
        <v>231</v>
      </c>
      <c r="F4" s="248" t="s">
        <v>312</v>
      </c>
      <c r="G4" s="249" t="s">
        <v>313</v>
      </c>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row>
    <row r="5" spans="1:37" ht="45" customHeight="1">
      <c r="A5" s="8" t="s">
        <v>48</v>
      </c>
      <c r="B5" s="257">
        <v>3111595</v>
      </c>
      <c r="C5" s="257">
        <v>1590</v>
      </c>
      <c r="D5" s="257">
        <v>136387</v>
      </c>
      <c r="E5" s="257">
        <v>106243</v>
      </c>
      <c r="F5" s="257">
        <v>18915</v>
      </c>
      <c r="G5" s="258">
        <f>B5+E5</f>
        <v>3217838</v>
      </c>
      <c r="I5" s="1"/>
      <c r="J5" s="1"/>
      <c r="K5" s="1"/>
      <c r="L5" s="1"/>
      <c r="M5" s="1"/>
      <c r="N5" s="1"/>
      <c r="O5" s="1"/>
      <c r="P5" s="1"/>
      <c r="Q5" s="1"/>
      <c r="R5" s="1"/>
      <c r="S5" s="1"/>
      <c r="T5" s="1"/>
      <c r="U5" s="1"/>
      <c r="V5" s="1"/>
      <c r="W5" s="1"/>
      <c r="X5" s="1"/>
      <c r="Y5" s="1"/>
      <c r="Z5" s="1"/>
      <c r="AA5" s="1"/>
      <c r="AB5" s="1"/>
      <c r="AC5" s="1"/>
      <c r="AD5" s="1"/>
      <c r="AE5" s="1"/>
    </row>
    <row r="6" spans="1:37" ht="45" customHeight="1">
      <c r="A6" s="8" t="s">
        <v>368</v>
      </c>
      <c r="B6" s="257">
        <v>27632</v>
      </c>
      <c r="C6" s="257">
        <v>22</v>
      </c>
      <c r="D6" s="257">
        <v>1262</v>
      </c>
      <c r="E6" s="257">
        <v>937</v>
      </c>
      <c r="F6" s="257">
        <v>62</v>
      </c>
      <c r="G6" s="258">
        <f t="shared" ref="G6:G10" si="0">B6+E6</f>
        <v>28569</v>
      </c>
      <c r="I6" s="1"/>
      <c r="J6" s="1"/>
      <c r="K6" s="1"/>
      <c r="L6" s="1"/>
      <c r="M6" s="1"/>
      <c r="N6" s="1"/>
      <c r="O6" s="1"/>
      <c r="P6" s="1"/>
      <c r="Q6" s="1"/>
      <c r="R6" s="1"/>
      <c r="S6" s="1"/>
      <c r="T6" s="1"/>
      <c r="U6" s="1"/>
      <c r="V6" s="1"/>
      <c r="W6" s="1"/>
      <c r="X6" s="1"/>
      <c r="Y6" s="1"/>
      <c r="Z6" s="1"/>
      <c r="AA6" s="1"/>
      <c r="AB6" s="1"/>
      <c r="AC6" s="1"/>
      <c r="AD6" s="1"/>
      <c r="AE6" s="1"/>
    </row>
    <row r="7" spans="1:37" ht="45" customHeight="1">
      <c r="A7" s="8" t="s">
        <v>232</v>
      </c>
      <c r="B7" s="257">
        <v>476491</v>
      </c>
      <c r="C7" s="257">
        <v>534</v>
      </c>
      <c r="D7" s="257">
        <v>35209</v>
      </c>
      <c r="E7" s="257">
        <v>27945</v>
      </c>
      <c r="F7" s="257">
        <v>5031</v>
      </c>
      <c r="G7" s="258">
        <f t="shared" si="0"/>
        <v>504436</v>
      </c>
      <c r="I7" s="1"/>
      <c r="J7" s="1"/>
      <c r="K7" s="1"/>
      <c r="L7" s="1"/>
      <c r="M7" s="1"/>
      <c r="N7" s="1"/>
      <c r="O7" s="1"/>
      <c r="P7" s="1"/>
      <c r="Q7" s="1"/>
      <c r="R7" s="1"/>
      <c r="S7" s="1"/>
      <c r="T7" s="1"/>
      <c r="U7" s="1"/>
      <c r="V7" s="1"/>
      <c r="W7" s="1"/>
      <c r="X7" s="1"/>
      <c r="Y7" s="1"/>
      <c r="Z7" s="1"/>
      <c r="AA7" s="1"/>
      <c r="AB7" s="1"/>
      <c r="AC7" s="1"/>
      <c r="AD7" s="1"/>
      <c r="AE7" s="1"/>
    </row>
    <row r="8" spans="1:37" s="13" customFormat="1" ht="45" customHeight="1">
      <c r="A8" s="8" t="s">
        <v>57</v>
      </c>
      <c r="B8" s="259">
        <v>427119</v>
      </c>
      <c r="C8" s="259">
        <v>16800</v>
      </c>
      <c r="D8" s="259">
        <v>21595</v>
      </c>
      <c r="E8" s="259">
        <v>17173</v>
      </c>
      <c r="F8" s="260">
        <v>12249</v>
      </c>
      <c r="G8" s="258">
        <f t="shared" si="0"/>
        <v>444292</v>
      </c>
      <c r="I8" s="12"/>
      <c r="J8" s="12"/>
      <c r="K8" s="12"/>
      <c r="L8" s="12"/>
      <c r="M8" s="12"/>
      <c r="N8" s="12"/>
      <c r="O8" s="12"/>
      <c r="P8" s="12"/>
      <c r="Q8" s="12"/>
      <c r="R8" s="12"/>
      <c r="S8" s="12"/>
      <c r="T8" s="12"/>
      <c r="U8" s="12"/>
      <c r="V8" s="12"/>
      <c r="W8" s="12"/>
      <c r="X8" s="12"/>
      <c r="Y8" s="12"/>
      <c r="Z8" s="12"/>
      <c r="AA8" s="12"/>
      <c r="AB8" s="12"/>
      <c r="AC8" s="12"/>
      <c r="AD8" s="12"/>
      <c r="AE8" s="12"/>
    </row>
    <row r="9" spans="1:37" s="13" customFormat="1" ht="45" customHeight="1">
      <c r="A9" s="8" t="s">
        <v>58</v>
      </c>
      <c r="B9" s="259">
        <v>5915</v>
      </c>
      <c r="C9" s="259">
        <v>33</v>
      </c>
      <c r="D9" s="259">
        <v>541</v>
      </c>
      <c r="E9" s="259">
        <v>386</v>
      </c>
      <c r="F9" s="259">
        <v>39</v>
      </c>
      <c r="G9" s="258">
        <f t="shared" si="0"/>
        <v>6301</v>
      </c>
      <c r="I9" s="12"/>
      <c r="J9" s="12"/>
      <c r="K9" s="12"/>
      <c r="L9" s="12"/>
      <c r="M9" s="12"/>
      <c r="N9" s="12"/>
      <c r="O9" s="12"/>
      <c r="P9" s="12"/>
      <c r="Q9" s="12"/>
      <c r="R9" s="12"/>
      <c r="S9" s="12"/>
      <c r="T9" s="12"/>
      <c r="U9" s="12"/>
      <c r="V9" s="12"/>
      <c r="W9" s="12"/>
      <c r="X9" s="12"/>
      <c r="Y9" s="12"/>
      <c r="Z9" s="12"/>
      <c r="AA9" s="12"/>
      <c r="AB9" s="12"/>
      <c r="AC9" s="12"/>
      <c r="AD9" s="12"/>
      <c r="AE9" s="12"/>
    </row>
    <row r="10" spans="1:37" ht="45" customHeight="1" thickBot="1">
      <c r="A10" s="128" t="s">
        <v>130</v>
      </c>
      <c r="B10" s="261">
        <f>SUM(B5:B9)</f>
        <v>4048752</v>
      </c>
      <c r="C10" s="261">
        <f>SUM(C5:C9)</f>
        <v>18979</v>
      </c>
      <c r="D10" s="261">
        <f>SUM(D5:D9)</f>
        <v>194994</v>
      </c>
      <c r="E10" s="261">
        <f>SUM(E5:E9)</f>
        <v>152684</v>
      </c>
      <c r="F10" s="262">
        <f>SUM(F5:F9)</f>
        <v>36296</v>
      </c>
      <c r="G10" s="263">
        <f t="shared" si="0"/>
        <v>4201436</v>
      </c>
      <c r="H10" s="1"/>
      <c r="I10" s="1"/>
      <c r="J10" s="1"/>
      <c r="K10" s="1"/>
      <c r="L10" s="1"/>
      <c r="M10" s="1"/>
      <c r="N10" s="1"/>
      <c r="O10" s="1"/>
      <c r="P10" s="1"/>
      <c r="Q10" s="1"/>
      <c r="R10" s="1"/>
      <c r="S10" s="1"/>
      <c r="T10" s="1"/>
      <c r="U10" s="1"/>
      <c r="V10" s="1"/>
      <c r="W10" s="1"/>
      <c r="X10" s="1"/>
      <c r="Y10" s="1"/>
      <c r="Z10" s="1"/>
      <c r="AA10" s="1"/>
      <c r="AB10" s="1"/>
      <c r="AC10" s="1"/>
      <c r="AD10" s="1"/>
      <c r="AE10" s="1"/>
    </row>
    <row r="11" spans="1:37" ht="13.8">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row>
    <row r="12" spans="1:37" ht="13.8">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row>
    <row r="13" spans="1:37" ht="13.8">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row>
    <row r="14" spans="1:37" ht="17.399999999999999">
      <c r="A14" s="1"/>
      <c r="B14" s="1"/>
      <c r="C14" s="19"/>
      <c r="D14" s="19"/>
      <c r="E14" s="19"/>
      <c r="F14" s="19"/>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row>
    <row r="15" spans="1:37" ht="13.8">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row>
    <row r="16" spans="1:37" ht="13.8">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row>
    <row r="17" spans="1:37" ht="13.8">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row>
    <row r="18" spans="1:37" ht="13.8">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row>
    <row r="19" spans="1:37" ht="13.8">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row>
    <row r="20" spans="1:37" ht="13.8">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row>
    <row r="21" spans="1:37" ht="13.8">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row>
    <row r="22" spans="1:37" ht="13.8">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row>
    <row r="23" spans="1:37" ht="13.8">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row>
    <row r="24" spans="1:37" ht="13.8">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row>
    <row r="25" spans="1:37" ht="13.8">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row>
    <row r="26" spans="1:37" ht="13.8">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1:37" ht="13.8">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row>
    <row r="28" spans="1:37" ht="13.8">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row>
    <row r="29" spans="1:37" ht="13.8">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row>
    <row r="30" spans="1:37" ht="13.8">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ht="13.8">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row>
    <row r="32" spans="1:37" ht="13.8">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row>
    <row r="33" spans="1:37" ht="13.8">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row>
    <row r="34" spans="1:37" ht="13.8">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row>
    <row r="35" spans="1:37" ht="13.8">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row>
    <row r="36" spans="1:37" ht="13.8">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row>
    <row r="37" spans="1:37" ht="13.8">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row>
    <row r="38" spans="1:37" ht="13.8">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row>
    <row r="39" spans="1:37" ht="13.8">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row>
    <row r="40" spans="1:37" ht="13.8">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row>
    <row r="41" spans="1:37" ht="13.8">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row>
    <row r="42" spans="1:37" ht="13.8">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row>
    <row r="43" spans="1:37" ht="13.8">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4" spans="1:37" ht="13.8">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row>
    <row r="45" spans="1:37" ht="13.8">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row>
    <row r="46" spans="1:37" ht="13.8">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row>
    <row r="47" spans="1:37" ht="13.8">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row>
    <row r="48" spans="1:37" ht="13.8">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8">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row>
    <row r="50" spans="1:37" ht="13.8">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row>
    <row r="51" spans="1:37" ht="13.8">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row>
    <row r="52" spans="1:37" ht="13.8">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row>
    <row r="53" spans="1:37" ht="13.8">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row>
    <row r="54" spans="1:37" ht="13.8">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row>
    <row r="55" spans="1:37" ht="13.8">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row>
    <row r="56" spans="1:37" ht="13.8">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row>
    <row r="57" spans="1:37" ht="13.8">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row>
    <row r="58" spans="1:37" ht="13.8">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row>
    <row r="59" spans="1:37" ht="13.8">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row>
    <row r="60" spans="1:37" ht="13.8">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row>
    <row r="61" spans="1:37" ht="13.8">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row>
    <row r="62" spans="1:37" ht="13.8">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row>
    <row r="63" spans="1:37" ht="13.8">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row>
    <row r="64" spans="1:37" ht="13.8">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row>
    <row r="65" spans="1:37" ht="13.8">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row>
    <row r="66" spans="1:37" ht="13.8">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row>
    <row r="67" spans="1:37" ht="13.8">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row>
    <row r="68" spans="1:37" ht="13.8">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row>
    <row r="69" spans="1:37" ht="13.8">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row>
    <row r="70" spans="1:37" ht="13.8">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row>
    <row r="71" spans="1:37" ht="13.8">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row>
    <row r="72" spans="1:37" ht="13.8">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row>
    <row r="73" spans="1:37" ht="13.8">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row>
    <row r="74" spans="1:37" ht="13.8">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row>
    <row r="75" spans="1:37" ht="13.8">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row>
    <row r="76" spans="1:37" ht="13.8">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row>
    <row r="77" spans="1:37" ht="13.8">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row>
    <row r="78" spans="1:37" ht="13.8">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row>
    <row r="79" spans="1:37" ht="13.8">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row>
    <row r="80" spans="1:37" ht="13.8">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row>
    <row r="81" spans="1:37" ht="13.8">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row>
    <row r="82" spans="1:37" ht="13.8">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row>
    <row r="83" spans="1:37" ht="13.8">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row>
    <row r="84" spans="1:37" ht="13.8">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row>
    <row r="85" spans="1:37" ht="13.8">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row>
    <row r="86" spans="1:37" ht="13.8">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row>
    <row r="87" spans="1:37" ht="13.8">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row>
    <row r="88" spans="1:37" ht="13.8">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row>
    <row r="89" spans="1:37" ht="13.8">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row>
    <row r="90" spans="1:37" ht="13.8">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row>
    <row r="91" spans="1:37" ht="13.8">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row>
    <row r="92" spans="1:37" ht="13.8">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row>
    <row r="93" spans="1:37" ht="13.8">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row>
    <row r="94" spans="1:37" ht="13.8">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row>
    <row r="95" spans="1:37" ht="13.8">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row>
    <row r="96" spans="1:37" ht="13.8">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row>
    <row r="97" spans="1:37" ht="13.8">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row>
    <row r="98" spans="1:37" ht="13.8">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row>
    <row r="99" spans="1:37" ht="13.8">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row>
    <row r="100" spans="1:37" ht="13.8">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row>
    <row r="101" spans="1:37" ht="13.8">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row>
    <row r="102" spans="1:37" ht="13.8">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row>
    <row r="103" spans="1:37" ht="13.8">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row>
    <row r="104" spans="1:37" ht="13.8">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row>
    <row r="105" spans="1:37" ht="13.8">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row>
    <row r="106" spans="1:37" ht="13.8">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row>
    <row r="107" spans="1:37" ht="13.8">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row>
    <row r="108" spans="1:37" ht="13.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row>
    <row r="109" spans="1:37" ht="13.8">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row>
    <row r="110" spans="1:37" ht="13.8">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row>
    <row r="111" spans="1:37" ht="13.8">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row>
    <row r="112" spans="1:37" ht="13.8">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row>
    <row r="113" spans="1:37" ht="13.8">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row>
    <row r="114" spans="1:37" ht="13.8">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row>
    <row r="115" spans="1:37" ht="13.8">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row>
    <row r="116" spans="1:37" ht="13.8">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row>
    <row r="117" spans="1:37" ht="13.8">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row>
    <row r="118" spans="1:37" ht="13.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row>
    <row r="119" spans="1:37" ht="13.8">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row>
    <row r="120" spans="1:37" ht="13.8">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row>
    <row r="121" spans="1:37" ht="13.8">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row>
    <row r="122" spans="1:37" ht="13.8">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row>
    <row r="123" spans="1:37" ht="13.8">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row>
    <row r="124" spans="1:37" ht="13.8">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row>
    <row r="125" spans="1:37" ht="13.8">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row>
    <row r="126" spans="1:37" ht="13.8">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row>
    <row r="127" spans="1:37" ht="13.8">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row>
    <row r="128" spans="1:37" ht="13.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row>
    <row r="129" spans="1:37" ht="13.8">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row>
    <row r="130" spans="1:37" ht="13.8">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row>
    <row r="131" spans="1:37" ht="13.8">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row>
    <row r="132" spans="1:37" ht="13.8">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row>
    <row r="133" spans="1:37" ht="13.8">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row>
    <row r="134" spans="1:37" ht="13.8">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row>
    <row r="135" spans="1:37" ht="13.8">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row>
    <row r="136" spans="1:37" ht="13.8">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row>
    <row r="137" spans="1:37" ht="13.8">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row>
    <row r="138" spans="1:37" ht="13.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row>
    <row r="139" spans="1:37" ht="13.8">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row>
    <row r="140" spans="1:37" ht="13.8">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row>
    <row r="141" spans="1:37" ht="13.8">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row>
    <row r="142" spans="1:37" ht="13.8">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row>
    <row r="143" spans="1:37" ht="13.8">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row>
    <row r="144" spans="1:37" ht="13.8">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row>
    <row r="145" spans="1:37" ht="13.8">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row>
    <row r="146" spans="1:37" ht="13.8">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row>
    <row r="147" spans="1:37" ht="13.8">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row>
    <row r="148" spans="1:37" ht="13.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row>
    <row r="149" spans="1:37" ht="13.8">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row>
    <row r="150" spans="1:37" ht="13.8">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row>
    <row r="151" spans="1:37" ht="13.8">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row>
    <row r="152" spans="1:37" ht="13.8">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row>
    <row r="153" spans="1:37" ht="13.8">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row>
    <row r="154" spans="1:37" ht="13.8">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row>
    <row r="155" spans="1:37" ht="13.8">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row>
    <row r="156" spans="1:37" ht="13.8">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row>
    <row r="157" spans="1:37" ht="13.8">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row>
    <row r="158" spans="1:37" ht="13.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row>
    <row r="159" spans="1:37" ht="13.8">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row>
    <row r="160" spans="1:37" ht="13.8">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row>
    <row r="161" spans="1:37" ht="13.8">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row>
    <row r="162" spans="1:37" ht="13.8">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row>
    <row r="163" spans="1:37" ht="13.8">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row>
    <row r="164" spans="1:37" ht="13.8">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row>
    <row r="165" spans="1:37" ht="13.8">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row>
    <row r="166" spans="1:37" ht="13.8">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row>
    <row r="167" spans="1:37" ht="13.8">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row>
    <row r="168" spans="1:37" ht="13.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row>
    <row r="169" spans="1:37" ht="13.8">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row>
    <row r="170" spans="1:37" ht="13.8">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row>
    <row r="171" spans="1:37" ht="13.8">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row>
    <row r="172" spans="1:37" ht="13.8">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row>
    <row r="173" spans="1:37" ht="13.8">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row>
    <row r="174" spans="1:37" ht="13.8">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row>
    <row r="175" spans="1:37" ht="13.8">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row>
    <row r="176" spans="1:37" ht="13.8">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row>
    <row r="177" spans="1:37" ht="13.8">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row>
    <row r="178" spans="1:37" ht="13.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row>
    <row r="179" spans="1:37" ht="13.8">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row>
    <row r="180" spans="1:37" ht="13.8">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row>
    <row r="181" spans="1:37" ht="13.8">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row>
    <row r="182" spans="1:37" ht="13.8">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row>
    <row r="183" spans="1:37" ht="13.8">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row>
    <row r="184" spans="1:37" ht="13.8">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row>
    <row r="185" spans="1:37" ht="13.8">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row>
    <row r="186" spans="1:37" ht="13.8">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row>
    <row r="187" spans="1:37" ht="13.8">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row>
    <row r="188" spans="1:37" ht="13.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row>
    <row r="189" spans="1:37" ht="13.8">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row>
    <row r="190" spans="1:37" ht="13.8">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row>
    <row r="191" spans="1:37" ht="13.8">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row>
    <row r="192" spans="1:37" ht="13.8">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row>
    <row r="193" spans="1:37" ht="13.8">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row>
    <row r="194" spans="1:37" ht="13.8">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row>
    <row r="195" spans="1:37" ht="13.8">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row>
    <row r="196" spans="1:37" ht="13.8">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row>
    <row r="197" spans="1:37" ht="13.8">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row>
    <row r="198" spans="1:37" ht="13.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row>
    <row r="199" spans="1:37" ht="13.8">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row>
    <row r="200" spans="1:37" ht="13.8">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row>
    <row r="201" spans="1:37" ht="13.8">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row>
    <row r="202" spans="1:37" ht="13.8">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row>
    <row r="203" spans="1:37" ht="13.8">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row>
    <row r="204" spans="1:37" ht="13.8">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row>
    <row r="205" spans="1:37" ht="13.8">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row>
    <row r="206" spans="1:37" ht="13.8">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row>
    <row r="207" spans="1:37" ht="13.8">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row>
    <row r="208" spans="1:37" ht="13.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row>
    <row r="209" spans="1:37" ht="13.8">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row>
    <row r="210" spans="1:37" ht="13.8">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row>
    <row r="211" spans="1:37" ht="13.8">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row>
    <row r="212" spans="1:37" ht="13.8">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row>
    <row r="213" spans="1:37" ht="13.8">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row>
    <row r="214" spans="1:37" ht="13.8">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row>
    <row r="215" spans="1:37" ht="13.8">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row>
    <row r="216" spans="1:37" ht="13.8">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row>
    <row r="217" spans="1:37" ht="13.8">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row>
    <row r="218" spans="1:37" ht="13.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row>
    <row r="219" spans="1:37" ht="13.8">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row>
    <row r="220" spans="1:37" ht="13.8">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row>
    <row r="221" spans="1:37" ht="13.8">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row>
    <row r="222" spans="1:37" ht="13.8">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row>
    <row r="223" spans="1:37" ht="13.8">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row>
    <row r="224" spans="1:37" ht="13.8">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row>
    <row r="225" spans="1:37" ht="13.8">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row>
    <row r="226" spans="1:37" ht="13.8">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row>
    <row r="227" spans="1:37" ht="13.8">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row>
    <row r="228" spans="1:37" ht="13.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row>
    <row r="229" spans="1:37" ht="13.8">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row>
    <row r="230" spans="1:37" ht="13.8">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row>
    <row r="231" spans="1:37" ht="13.8">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row>
    <row r="232" spans="1:37" ht="13.8">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row>
    <row r="233" spans="1:37" ht="13.8">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row>
    <row r="234" spans="1:37" ht="13.8">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row>
    <row r="235" spans="1:37" ht="13.8">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row>
    <row r="236" spans="1:37" ht="13.8">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row>
    <row r="237" spans="1:37" ht="13.8">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row>
    <row r="238" spans="1:37" ht="13.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row>
    <row r="239" spans="1:37" ht="13.8">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row>
    <row r="240" spans="1:37" ht="13.8">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row>
    <row r="241" spans="1:37" ht="13.8">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row>
    <row r="242" spans="1:37" ht="13.8">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row>
    <row r="243" spans="1:37" ht="13.8">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row>
    <row r="244" spans="1:37" ht="13.8">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row>
    <row r="245" spans="1:37" ht="13.8">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row>
    <row r="246" spans="1:37" ht="13.8">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row>
    <row r="247" spans="1:37" ht="13.8">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row>
    <row r="248" spans="1:37" ht="13.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row>
    <row r="249" spans="1:37" ht="13.8">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row>
    <row r="250" spans="1:37" ht="13.8">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row>
    <row r="251" spans="1:37" ht="13.8">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row>
    <row r="252" spans="1:37" ht="13.8">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row>
    <row r="253" spans="1:37" ht="13.8">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row>
    <row r="254" spans="1:37" ht="13.8">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row>
    <row r="255" spans="1:37" ht="13.8">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row>
    <row r="256" spans="1:37" ht="13.8">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row>
    <row r="257" spans="1:37" ht="13.8">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row>
    <row r="258" spans="1:37" ht="13.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row>
    <row r="259" spans="1:37" ht="13.8">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row>
    <row r="260" spans="1:37" ht="13.8">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row>
    <row r="261" spans="1:37" ht="13.8">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row>
    <row r="262" spans="1:37" ht="13.8">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row>
    <row r="263" spans="1:37" ht="13.8">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row>
    <row r="264" spans="1:37" ht="13.8">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row>
    <row r="265" spans="1:37" ht="13.8">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row>
    <row r="266" spans="1:37" ht="13.8">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row>
    <row r="267" spans="1:37" ht="13.8">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row>
    <row r="268" spans="1:37" ht="13.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row>
    <row r="269" spans="1:37" ht="13.8">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row>
    <row r="270" spans="1:37" ht="13.8">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row>
    <row r="271" spans="1:37" ht="13.8">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row>
    <row r="272" spans="1:37" ht="13.8">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row>
    <row r="273" spans="1:37" ht="13.8">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row>
    <row r="274" spans="1:37" ht="13.8">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row>
    <row r="275" spans="1:37" ht="13.8">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row>
    <row r="276" spans="1:37" ht="13.8">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row>
    <row r="277" spans="1:37" ht="13.8">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row>
    <row r="278" spans="1:37" ht="13.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row>
    <row r="279" spans="1:37" ht="13.8">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row>
    <row r="280" spans="1:37" ht="13.8">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row>
    <row r="281" spans="1:37" ht="13.8">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row>
    <row r="282" spans="1:37" ht="13.8">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row>
    <row r="283" spans="1:37" ht="13.8">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row>
    <row r="284" spans="1:37" ht="13.8">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row>
    <row r="285" spans="1:37" ht="13.8">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row>
    <row r="286" spans="1:37" ht="13.8">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row>
    <row r="287" spans="1:37" ht="13.8">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row>
    <row r="288" spans="1:37" ht="13.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row>
    <row r="289" spans="1:37" ht="13.8">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row>
    <row r="290" spans="1:37" ht="13.8">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row>
    <row r="291" spans="1:37" ht="13.8">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row>
    <row r="292" spans="1:37" ht="13.8">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row>
    <row r="293" spans="1:37" ht="13.8">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row>
  </sheetData>
  <mergeCells count="3">
    <mergeCell ref="A1:G1"/>
    <mergeCell ref="A2:G2"/>
    <mergeCell ref="A3:G3"/>
  </mergeCells>
  <phoneticPr fontId="8" type="noConversion"/>
  <printOptions horizontalCentered="1" verticalCentered="1"/>
  <pageMargins left="0.75" right="0.5" top="0.52" bottom="0.41" header="0.35" footer="0.2"/>
  <pageSetup paperSize="9" scale="80" orientation="landscape" horizontalDpi="180" verticalDpi="18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L303"/>
  <sheetViews>
    <sheetView view="pageBreakPreview" topLeftCell="A13" zoomScale="70" zoomScaleSheetLayoutView="70" workbookViewId="0">
      <selection activeCell="J9" sqref="J9"/>
    </sheetView>
  </sheetViews>
  <sheetFormatPr defaultColWidth="25.6640625" defaultRowHeight="13.2"/>
  <cols>
    <col min="1" max="1" width="8.44140625" style="224" customWidth="1"/>
    <col min="2" max="2" width="33.6640625" style="224" customWidth="1"/>
    <col min="3" max="3" width="31.44140625" style="224" customWidth="1"/>
    <col min="4" max="5" width="25.6640625" style="224" customWidth="1"/>
    <col min="6" max="16384" width="25.6640625" style="224"/>
  </cols>
  <sheetData>
    <row r="1" spans="1:38" ht="108" customHeight="1">
      <c r="A1" s="466" t="s">
        <v>298</v>
      </c>
      <c r="B1" s="466"/>
      <c r="C1" s="466"/>
      <c r="D1" s="466"/>
      <c r="E1" s="466"/>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3"/>
      <c r="AL1" s="223"/>
    </row>
    <row r="2" spans="1:38" ht="24.75" customHeight="1">
      <c r="A2" s="467" t="s">
        <v>1582</v>
      </c>
      <c r="B2" s="467"/>
      <c r="C2" s="467"/>
      <c r="D2" s="467"/>
      <c r="E2" s="467"/>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c r="AG2" s="223"/>
      <c r="AH2" s="223"/>
      <c r="AI2" s="223"/>
      <c r="AJ2" s="223"/>
      <c r="AK2" s="223"/>
      <c r="AL2" s="223"/>
    </row>
    <row r="3" spans="1:38" ht="28.5" customHeight="1">
      <c r="A3" s="468" t="s">
        <v>83</v>
      </c>
      <c r="B3" s="468"/>
      <c r="C3" s="468"/>
      <c r="D3" s="468"/>
      <c r="E3" s="468"/>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row>
    <row r="4" spans="1:38" ht="23.25" customHeight="1">
      <c r="A4" s="469" t="s">
        <v>86</v>
      </c>
      <c r="B4" s="469"/>
      <c r="C4" s="469"/>
      <c r="D4" s="469"/>
      <c r="E4" s="469"/>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3"/>
      <c r="AL4" s="223"/>
    </row>
    <row r="5" spans="1:38" ht="48" customHeight="1">
      <c r="A5" s="225" t="s">
        <v>2</v>
      </c>
      <c r="B5" s="225" t="s">
        <v>59</v>
      </c>
      <c r="C5" s="225" t="s">
        <v>60</v>
      </c>
      <c r="D5" s="225" t="s">
        <v>61</v>
      </c>
      <c r="E5" s="225" t="s">
        <v>62</v>
      </c>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row>
    <row r="6" spans="1:38" ht="30" customHeight="1">
      <c r="A6" s="470">
        <v>1</v>
      </c>
      <c r="B6" s="226" t="s">
        <v>63</v>
      </c>
      <c r="C6" s="471" t="s">
        <v>80</v>
      </c>
      <c r="D6" s="472" t="s">
        <v>299</v>
      </c>
      <c r="E6" s="472" t="s">
        <v>299</v>
      </c>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c r="AK6" s="223"/>
      <c r="AL6" s="223"/>
    </row>
    <row r="7" spans="1:38" ht="30" customHeight="1">
      <c r="A7" s="470"/>
      <c r="B7" s="226" t="s">
        <v>64</v>
      </c>
      <c r="C7" s="471"/>
      <c r="D7" s="473"/>
      <c r="E7" s="47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c r="AI7" s="223"/>
      <c r="AJ7" s="223"/>
      <c r="AK7" s="223"/>
      <c r="AL7" s="223"/>
    </row>
    <row r="8" spans="1:38" ht="30" customHeight="1">
      <c r="A8" s="470"/>
      <c r="B8" s="226" t="s">
        <v>65</v>
      </c>
      <c r="C8" s="471"/>
      <c r="D8" s="473"/>
      <c r="E8" s="473"/>
      <c r="F8" s="223"/>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c r="AF8" s="223"/>
      <c r="AG8" s="223"/>
      <c r="AH8" s="223"/>
      <c r="AI8" s="223"/>
      <c r="AJ8" s="223"/>
      <c r="AK8" s="223"/>
      <c r="AL8" s="223"/>
    </row>
    <row r="9" spans="1:38" ht="30" customHeight="1">
      <c r="A9" s="470"/>
      <c r="B9" s="226" t="s">
        <v>82</v>
      </c>
      <c r="C9" s="471"/>
      <c r="D9" s="473"/>
      <c r="E9" s="473"/>
      <c r="F9" s="223"/>
      <c r="G9" s="223"/>
      <c r="H9" s="223"/>
      <c r="I9" s="223"/>
      <c r="J9" s="223"/>
      <c r="K9" s="223"/>
      <c r="L9" s="223"/>
      <c r="M9" s="223"/>
      <c r="N9" s="223"/>
      <c r="O9" s="223"/>
      <c r="P9" s="223"/>
      <c r="Q9" s="223"/>
      <c r="R9" s="223"/>
      <c r="S9" s="223"/>
      <c r="T9" s="223"/>
      <c r="U9" s="223"/>
      <c r="V9" s="223"/>
      <c r="W9" s="223"/>
      <c r="X9" s="223"/>
      <c r="Y9" s="223"/>
      <c r="Z9" s="223"/>
      <c r="AA9" s="223"/>
      <c r="AB9" s="223"/>
      <c r="AC9" s="223"/>
      <c r="AD9" s="223"/>
      <c r="AE9" s="223"/>
      <c r="AF9" s="223"/>
      <c r="AG9" s="223"/>
      <c r="AH9" s="223"/>
      <c r="AI9" s="223"/>
      <c r="AJ9" s="223"/>
      <c r="AK9" s="223"/>
      <c r="AL9" s="223"/>
    </row>
    <row r="10" spans="1:38" ht="30" customHeight="1">
      <c r="A10" s="470"/>
      <c r="B10" s="226" t="s">
        <v>66</v>
      </c>
      <c r="C10" s="471"/>
      <c r="D10" s="473"/>
      <c r="E10" s="473"/>
      <c r="F10" s="223"/>
      <c r="G10" s="223"/>
      <c r="H10" s="223"/>
      <c r="I10" s="223"/>
      <c r="J10" s="223"/>
      <c r="K10" s="223"/>
      <c r="L10" s="223"/>
      <c r="M10" s="223"/>
      <c r="N10" s="223"/>
      <c r="O10" s="223"/>
      <c r="P10" s="223"/>
      <c r="Q10" s="223"/>
      <c r="R10" s="223"/>
      <c r="S10" s="223"/>
      <c r="T10" s="223"/>
      <c r="U10" s="223"/>
      <c r="V10" s="223"/>
      <c r="W10" s="223"/>
      <c r="X10" s="223"/>
      <c r="Y10" s="223"/>
      <c r="Z10" s="223"/>
      <c r="AA10" s="223"/>
      <c r="AB10" s="223"/>
      <c r="AC10" s="223"/>
      <c r="AD10" s="223"/>
      <c r="AE10" s="223"/>
      <c r="AF10" s="223"/>
      <c r="AG10" s="223"/>
      <c r="AH10" s="223"/>
      <c r="AI10" s="223"/>
      <c r="AJ10" s="223"/>
      <c r="AK10" s="223"/>
      <c r="AL10" s="223"/>
    </row>
    <row r="11" spans="1:38" ht="30" customHeight="1">
      <c r="A11" s="470"/>
      <c r="B11" s="226" t="s">
        <v>67</v>
      </c>
      <c r="C11" s="471"/>
      <c r="D11" s="473"/>
      <c r="E11" s="47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223"/>
      <c r="AI11" s="223"/>
      <c r="AJ11" s="223"/>
      <c r="AK11" s="223"/>
      <c r="AL11" s="223"/>
    </row>
    <row r="12" spans="1:38" ht="30" customHeight="1">
      <c r="A12" s="470"/>
      <c r="B12" s="226" t="s">
        <v>68</v>
      </c>
      <c r="C12" s="471"/>
      <c r="D12" s="473"/>
      <c r="E12" s="473"/>
      <c r="F12" s="223"/>
      <c r="G12" s="223"/>
      <c r="H12" s="223"/>
      <c r="I12" s="223"/>
      <c r="J12" s="223"/>
      <c r="K12" s="223"/>
      <c r="L12" s="223"/>
      <c r="M12" s="223"/>
      <c r="N12" s="223"/>
      <c r="O12" s="223"/>
      <c r="P12" s="223"/>
      <c r="Q12" s="223"/>
      <c r="R12" s="223"/>
      <c r="S12" s="223"/>
      <c r="T12" s="223"/>
      <c r="U12" s="223"/>
      <c r="V12" s="223"/>
      <c r="W12" s="223"/>
      <c r="X12" s="223"/>
      <c r="Y12" s="223"/>
      <c r="Z12" s="223"/>
      <c r="AA12" s="223"/>
      <c r="AB12" s="223"/>
      <c r="AC12" s="223"/>
      <c r="AD12" s="223"/>
      <c r="AE12" s="223"/>
      <c r="AF12" s="223"/>
      <c r="AG12" s="223"/>
      <c r="AH12" s="223"/>
      <c r="AI12" s="223"/>
      <c r="AJ12" s="223"/>
      <c r="AK12" s="223"/>
      <c r="AL12" s="223"/>
    </row>
    <row r="13" spans="1:38" ht="27.6">
      <c r="A13" s="227">
        <v>2</v>
      </c>
      <c r="B13" s="228" t="s">
        <v>69</v>
      </c>
      <c r="C13" s="229" t="s">
        <v>75</v>
      </c>
      <c r="D13" s="473"/>
      <c r="E13" s="473"/>
      <c r="F13" s="223"/>
      <c r="G13" s="223"/>
      <c r="H13" s="223"/>
      <c r="I13" s="223"/>
      <c r="J13" s="223"/>
      <c r="K13" s="223"/>
      <c r="L13" s="223"/>
      <c r="M13" s="223"/>
      <c r="N13" s="223"/>
      <c r="O13" s="223"/>
      <c r="P13" s="223"/>
      <c r="Q13" s="223"/>
      <c r="R13" s="223"/>
      <c r="S13" s="223"/>
      <c r="T13" s="223"/>
      <c r="U13" s="223"/>
      <c r="V13" s="223"/>
      <c r="W13" s="223"/>
      <c r="X13" s="223"/>
      <c r="Y13" s="223"/>
      <c r="Z13" s="223"/>
      <c r="AA13" s="223"/>
      <c r="AB13" s="223"/>
      <c r="AC13" s="223"/>
      <c r="AD13" s="223"/>
      <c r="AE13" s="223"/>
      <c r="AF13" s="223"/>
      <c r="AG13" s="223"/>
      <c r="AH13" s="223"/>
      <c r="AI13" s="223"/>
      <c r="AJ13" s="223"/>
      <c r="AK13" s="223"/>
      <c r="AL13" s="223"/>
    </row>
    <row r="14" spans="1:38" ht="55.2">
      <c r="A14" s="227">
        <v>3</v>
      </c>
      <c r="B14" s="228" t="s">
        <v>70</v>
      </c>
      <c r="C14" s="229" t="s">
        <v>76</v>
      </c>
      <c r="D14" s="473"/>
      <c r="E14" s="473"/>
      <c r="F14" s="223"/>
      <c r="G14" s="223"/>
      <c r="H14" s="223"/>
      <c r="I14" s="223"/>
      <c r="J14" s="223"/>
      <c r="K14" s="223"/>
      <c r="L14" s="223"/>
      <c r="M14" s="223"/>
      <c r="N14" s="223"/>
      <c r="O14" s="223"/>
      <c r="P14" s="223"/>
      <c r="Q14" s="223"/>
      <c r="R14" s="223"/>
      <c r="S14" s="223"/>
      <c r="T14" s="223"/>
      <c r="U14" s="223"/>
      <c r="V14" s="223"/>
      <c r="W14" s="223"/>
      <c r="X14" s="223"/>
      <c r="Y14" s="223"/>
      <c r="Z14" s="223"/>
      <c r="AA14" s="223"/>
      <c r="AB14" s="223"/>
      <c r="AC14" s="223"/>
      <c r="AD14" s="223"/>
      <c r="AE14" s="223"/>
      <c r="AF14" s="223"/>
      <c r="AG14" s="223"/>
      <c r="AH14" s="223"/>
      <c r="AI14" s="223"/>
      <c r="AJ14" s="223"/>
      <c r="AK14" s="223"/>
      <c r="AL14" s="223"/>
    </row>
    <row r="15" spans="1:38" ht="55.2">
      <c r="A15" s="227">
        <v>4</v>
      </c>
      <c r="B15" s="228" t="s">
        <v>71</v>
      </c>
      <c r="C15" s="229" t="s">
        <v>77</v>
      </c>
      <c r="D15" s="473"/>
      <c r="E15" s="473"/>
      <c r="F15" s="223"/>
      <c r="G15" s="223"/>
      <c r="H15" s="223"/>
      <c r="I15" s="223"/>
      <c r="J15" s="223"/>
      <c r="K15" s="223"/>
      <c r="L15" s="223"/>
      <c r="M15" s="223"/>
      <c r="N15" s="223"/>
      <c r="O15" s="223"/>
      <c r="P15" s="223"/>
      <c r="Q15" s="223"/>
      <c r="R15" s="223"/>
      <c r="S15" s="223"/>
      <c r="T15" s="223"/>
      <c r="U15" s="223"/>
      <c r="V15" s="223"/>
      <c r="W15" s="223"/>
      <c r="X15" s="223"/>
      <c r="Y15" s="223"/>
      <c r="Z15" s="223"/>
      <c r="AA15" s="223"/>
      <c r="AB15" s="223"/>
      <c r="AC15" s="223"/>
      <c r="AD15" s="223"/>
      <c r="AE15" s="223"/>
      <c r="AF15" s="223"/>
      <c r="AG15" s="223"/>
      <c r="AH15" s="223"/>
      <c r="AI15" s="223"/>
      <c r="AJ15" s="223"/>
      <c r="AK15" s="223"/>
      <c r="AL15" s="223"/>
    </row>
    <row r="16" spans="1:38" ht="41.4">
      <c r="A16" s="227">
        <v>5</v>
      </c>
      <c r="B16" s="228" t="s">
        <v>72</v>
      </c>
      <c r="C16" s="229" t="s">
        <v>297</v>
      </c>
      <c r="D16" s="473"/>
      <c r="E16" s="473"/>
      <c r="F16" s="223"/>
      <c r="G16" s="223"/>
      <c r="H16" s="223"/>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row>
    <row r="17" spans="1:38" ht="27.6">
      <c r="A17" s="227">
        <v>6</v>
      </c>
      <c r="B17" s="228" t="s">
        <v>73</v>
      </c>
      <c r="C17" s="229" t="s">
        <v>78</v>
      </c>
      <c r="D17" s="473"/>
      <c r="E17" s="473"/>
      <c r="F17" s="223"/>
      <c r="G17" s="223"/>
      <c r="H17" s="223"/>
      <c r="I17" s="223"/>
      <c r="J17" s="223"/>
      <c r="K17" s="223"/>
      <c r="L17" s="223"/>
      <c r="M17" s="223"/>
      <c r="N17" s="223"/>
      <c r="O17" s="223"/>
      <c r="P17" s="223"/>
      <c r="Q17" s="223"/>
      <c r="R17" s="223"/>
      <c r="S17" s="223"/>
      <c r="T17" s="223"/>
      <c r="U17" s="223"/>
      <c r="V17" s="223"/>
      <c r="W17" s="223"/>
      <c r="X17" s="223"/>
      <c r="Y17" s="223"/>
      <c r="Z17" s="223"/>
      <c r="AA17" s="223"/>
      <c r="AB17" s="223"/>
      <c r="AC17" s="223"/>
      <c r="AD17" s="223"/>
      <c r="AE17" s="223"/>
      <c r="AF17" s="223"/>
      <c r="AG17" s="223"/>
      <c r="AH17" s="223"/>
      <c r="AI17" s="223"/>
      <c r="AJ17" s="223"/>
      <c r="AK17" s="223"/>
      <c r="AL17" s="223"/>
    </row>
    <row r="18" spans="1:38" ht="27.6">
      <c r="A18" s="227">
        <v>7</v>
      </c>
      <c r="B18" s="228" t="s">
        <v>74</v>
      </c>
      <c r="C18" s="229" t="s">
        <v>79</v>
      </c>
      <c r="D18" s="474"/>
      <c r="E18" s="474"/>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row>
    <row r="19" spans="1:38" ht="29.25" customHeight="1">
      <c r="A19" s="222"/>
      <c r="B19" s="222" t="s">
        <v>81</v>
      </c>
      <c r="C19" s="222"/>
      <c r="D19" s="230" t="s">
        <v>299</v>
      </c>
      <c r="E19" s="230" t="s">
        <v>300</v>
      </c>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3"/>
    </row>
    <row r="20" spans="1:38" ht="13.8">
      <c r="A20" s="223"/>
      <c r="B20" s="223"/>
      <c r="C20" s="223"/>
      <c r="D20" s="223"/>
      <c r="E20" s="223"/>
      <c r="F20" s="223"/>
      <c r="G20" s="223"/>
      <c r="H20" s="223"/>
      <c r="I20" s="223"/>
      <c r="J20" s="223"/>
      <c r="K20" s="223"/>
      <c r="L20" s="223"/>
      <c r="M20" s="223"/>
      <c r="N20" s="223"/>
      <c r="O20" s="223"/>
      <c r="P20" s="223"/>
      <c r="Q20" s="223"/>
      <c r="R20" s="223"/>
      <c r="S20" s="223"/>
      <c r="T20" s="223"/>
      <c r="U20" s="223"/>
      <c r="V20" s="223"/>
      <c r="W20" s="223"/>
      <c r="X20" s="223"/>
      <c r="Y20" s="223"/>
      <c r="Z20" s="223"/>
      <c r="AA20" s="223"/>
      <c r="AB20" s="223"/>
      <c r="AC20" s="223"/>
      <c r="AD20" s="223"/>
      <c r="AE20" s="223"/>
      <c r="AF20" s="223"/>
      <c r="AG20" s="223"/>
      <c r="AH20" s="223"/>
      <c r="AI20" s="223"/>
      <c r="AJ20" s="223"/>
      <c r="AK20" s="223"/>
      <c r="AL20" s="223"/>
    </row>
    <row r="21" spans="1:38" ht="13.8">
      <c r="A21" s="223"/>
      <c r="B21" s="223"/>
      <c r="C21" s="223"/>
      <c r="D21" s="223"/>
      <c r="E21" s="223"/>
      <c r="F21" s="223"/>
      <c r="G21" s="223"/>
      <c r="H21" s="223"/>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3"/>
      <c r="AL21" s="223"/>
    </row>
    <row r="22" spans="1:38" ht="13.8">
      <c r="A22" s="223"/>
      <c r="B22" s="223"/>
      <c r="C22" s="223"/>
      <c r="D22" s="223"/>
      <c r="E22" s="223"/>
      <c r="F22" s="223"/>
      <c r="G22" s="223"/>
      <c r="H22" s="223"/>
      <c r="I22" s="223"/>
      <c r="J22" s="223"/>
      <c r="K22" s="223"/>
      <c r="L22" s="223"/>
      <c r="M22" s="223"/>
      <c r="N22" s="223"/>
      <c r="O22" s="223"/>
      <c r="P22" s="223"/>
      <c r="Q22" s="223"/>
      <c r="R22" s="223"/>
      <c r="S22" s="223"/>
      <c r="T22" s="223"/>
      <c r="U22" s="223"/>
      <c r="V22" s="223"/>
      <c r="W22" s="223"/>
      <c r="X22" s="223"/>
      <c r="Y22" s="223"/>
      <c r="Z22" s="223"/>
      <c r="AA22" s="223"/>
      <c r="AB22" s="223"/>
      <c r="AC22" s="223"/>
      <c r="AD22" s="223"/>
      <c r="AE22" s="223"/>
      <c r="AF22" s="223"/>
      <c r="AG22" s="223"/>
      <c r="AH22" s="223"/>
      <c r="AI22" s="223"/>
      <c r="AJ22" s="223"/>
      <c r="AK22" s="223"/>
      <c r="AL22" s="223"/>
    </row>
    <row r="23" spans="1:38" ht="13.8">
      <c r="A23" s="223"/>
      <c r="B23" s="223"/>
      <c r="C23" s="223"/>
      <c r="D23" s="223"/>
      <c r="E23" s="223"/>
      <c r="F23" s="223"/>
      <c r="G23" s="223"/>
      <c r="H23" s="223"/>
      <c r="I23" s="223"/>
      <c r="J23" s="223"/>
      <c r="K23" s="223"/>
      <c r="L23" s="223"/>
      <c r="M23" s="223"/>
      <c r="N23" s="223"/>
      <c r="O23" s="223"/>
      <c r="P23" s="223"/>
      <c r="Q23" s="223"/>
      <c r="R23" s="223"/>
      <c r="S23" s="223"/>
      <c r="T23" s="223"/>
      <c r="U23" s="223"/>
      <c r="V23" s="223"/>
      <c r="W23" s="223"/>
      <c r="X23" s="223"/>
      <c r="Y23" s="223"/>
      <c r="Z23" s="223"/>
      <c r="AA23" s="223"/>
      <c r="AB23" s="223"/>
      <c r="AC23" s="223"/>
      <c r="AD23" s="223"/>
      <c r="AE23" s="223"/>
      <c r="AF23" s="223"/>
      <c r="AG23" s="223"/>
      <c r="AH23" s="223"/>
      <c r="AI23" s="223"/>
      <c r="AJ23" s="223"/>
      <c r="AK23" s="223"/>
      <c r="AL23" s="223"/>
    </row>
    <row r="24" spans="1:38" ht="13.8">
      <c r="A24" s="223"/>
      <c r="B24" s="223"/>
      <c r="C24" s="223"/>
      <c r="D24" s="223"/>
      <c r="E24" s="223"/>
      <c r="F24" s="223"/>
      <c r="G24" s="223"/>
      <c r="H24" s="223"/>
      <c r="I24" s="223"/>
      <c r="J24" s="223"/>
      <c r="K24" s="223"/>
      <c r="L24" s="223"/>
      <c r="M24" s="223"/>
      <c r="N24" s="223"/>
      <c r="O24" s="223"/>
      <c r="P24" s="223"/>
      <c r="Q24" s="223"/>
      <c r="R24" s="223"/>
      <c r="S24" s="223"/>
      <c r="T24" s="223"/>
      <c r="U24" s="223"/>
      <c r="V24" s="223"/>
      <c r="W24" s="223"/>
      <c r="X24" s="223"/>
      <c r="Y24" s="223"/>
      <c r="Z24" s="223"/>
      <c r="AA24" s="223"/>
      <c r="AB24" s="223"/>
      <c r="AC24" s="223"/>
      <c r="AD24" s="223"/>
      <c r="AE24" s="223"/>
      <c r="AF24" s="223"/>
      <c r="AG24" s="223"/>
      <c r="AH24" s="223"/>
      <c r="AI24" s="223"/>
      <c r="AJ24" s="223"/>
      <c r="AK24" s="223"/>
      <c r="AL24" s="223"/>
    </row>
    <row r="25" spans="1:38" ht="13.8">
      <c r="A25" s="223"/>
      <c r="B25" s="223"/>
      <c r="C25" s="223"/>
      <c r="D25" s="223"/>
      <c r="E25" s="223"/>
      <c r="F25" s="223"/>
      <c r="G25" s="223"/>
      <c r="H25" s="223"/>
      <c r="I25" s="223"/>
      <c r="J25" s="223"/>
      <c r="K25" s="223"/>
      <c r="L25" s="223"/>
      <c r="M25" s="223"/>
      <c r="N25" s="223"/>
      <c r="O25" s="223"/>
      <c r="P25" s="223"/>
      <c r="Q25" s="223"/>
      <c r="R25" s="223"/>
      <c r="S25" s="223"/>
      <c r="T25" s="223"/>
      <c r="U25" s="223"/>
      <c r="V25" s="223"/>
      <c r="W25" s="223"/>
      <c r="X25" s="223"/>
      <c r="Y25" s="223"/>
      <c r="Z25" s="223"/>
      <c r="AA25" s="223"/>
      <c r="AB25" s="223"/>
      <c r="AC25" s="223"/>
      <c r="AD25" s="223"/>
      <c r="AE25" s="223"/>
      <c r="AF25" s="223"/>
      <c r="AG25" s="223"/>
      <c r="AH25" s="223"/>
      <c r="AI25" s="223"/>
      <c r="AJ25" s="223"/>
      <c r="AK25" s="223"/>
      <c r="AL25" s="223"/>
    </row>
    <row r="26" spans="1:38" ht="13.8">
      <c r="A26" s="223"/>
      <c r="B26" s="223"/>
      <c r="C26" s="223"/>
      <c r="D26" s="223"/>
      <c r="E26" s="223"/>
      <c r="F26" s="223"/>
      <c r="G26" s="223"/>
      <c r="H26" s="223"/>
      <c r="I26" s="223"/>
      <c r="J26" s="223"/>
      <c r="K26" s="223"/>
      <c r="L26" s="223"/>
      <c r="M26" s="223"/>
      <c r="N26" s="223"/>
      <c r="O26" s="223"/>
      <c r="P26" s="223"/>
      <c r="Q26" s="223"/>
      <c r="R26" s="223"/>
      <c r="S26" s="223"/>
      <c r="T26" s="223"/>
      <c r="U26" s="223"/>
      <c r="V26" s="223"/>
      <c r="W26" s="223"/>
      <c r="X26" s="223"/>
      <c r="Y26" s="223"/>
      <c r="Z26" s="223"/>
      <c r="AA26" s="223"/>
      <c r="AB26" s="223"/>
      <c r="AC26" s="223"/>
      <c r="AD26" s="223"/>
      <c r="AE26" s="223"/>
      <c r="AF26" s="223"/>
      <c r="AG26" s="223"/>
      <c r="AH26" s="223"/>
      <c r="AI26" s="223"/>
      <c r="AJ26" s="223"/>
      <c r="AK26" s="223"/>
      <c r="AL26" s="223"/>
    </row>
    <row r="27" spans="1:38" ht="13.8">
      <c r="A27" s="223"/>
      <c r="B27" s="223"/>
      <c r="C27" s="223"/>
      <c r="D27" s="223"/>
      <c r="E27" s="223"/>
      <c r="F27" s="223"/>
      <c r="G27" s="223"/>
      <c r="H27" s="223"/>
      <c r="I27" s="223"/>
      <c r="J27" s="223"/>
      <c r="K27" s="223"/>
      <c r="L27" s="223"/>
      <c r="M27" s="223"/>
      <c r="N27" s="223"/>
      <c r="O27" s="223"/>
      <c r="P27" s="223"/>
      <c r="Q27" s="223"/>
      <c r="R27" s="223"/>
      <c r="S27" s="223"/>
      <c r="T27" s="223"/>
      <c r="U27" s="223"/>
      <c r="V27" s="223"/>
      <c r="W27" s="223"/>
      <c r="X27" s="223"/>
      <c r="Y27" s="223"/>
      <c r="Z27" s="223"/>
      <c r="AA27" s="223"/>
      <c r="AB27" s="223"/>
      <c r="AC27" s="223"/>
      <c r="AD27" s="223"/>
      <c r="AE27" s="223"/>
      <c r="AF27" s="223"/>
      <c r="AG27" s="223"/>
      <c r="AH27" s="223"/>
      <c r="AI27" s="223"/>
      <c r="AJ27" s="223"/>
      <c r="AK27" s="223"/>
      <c r="AL27" s="223"/>
    </row>
    <row r="28" spans="1:38" ht="13.8">
      <c r="A28" s="223"/>
      <c r="B28" s="223"/>
      <c r="C28" s="223"/>
      <c r="D28" s="223"/>
      <c r="E28" s="223"/>
      <c r="F28" s="223"/>
      <c r="G28" s="223"/>
      <c r="H28" s="223"/>
      <c r="I28" s="223"/>
      <c r="J28" s="223"/>
      <c r="K28" s="223"/>
      <c r="L28" s="223"/>
      <c r="M28" s="223"/>
      <c r="N28" s="223"/>
      <c r="O28" s="223"/>
      <c r="P28" s="223"/>
      <c r="Q28" s="223"/>
      <c r="R28" s="223"/>
      <c r="S28" s="223"/>
      <c r="T28" s="223"/>
      <c r="U28" s="223"/>
      <c r="V28" s="223"/>
      <c r="W28" s="223"/>
      <c r="X28" s="223"/>
      <c r="Y28" s="223"/>
      <c r="Z28" s="223"/>
      <c r="AA28" s="223"/>
      <c r="AB28" s="223"/>
      <c r="AC28" s="223"/>
      <c r="AD28" s="223"/>
      <c r="AE28" s="223"/>
      <c r="AF28" s="223"/>
      <c r="AG28" s="223"/>
      <c r="AH28" s="223"/>
      <c r="AI28" s="223"/>
      <c r="AJ28" s="223"/>
      <c r="AK28" s="223"/>
      <c r="AL28" s="223"/>
    </row>
    <row r="29" spans="1:38" ht="13.8">
      <c r="A29" s="223"/>
      <c r="B29" s="223"/>
      <c r="C29" s="223"/>
      <c r="D29" s="223"/>
      <c r="E29" s="223"/>
      <c r="F29" s="223"/>
      <c r="G29" s="223"/>
      <c r="H29" s="223"/>
      <c r="I29" s="223"/>
      <c r="J29" s="223"/>
      <c r="K29" s="223"/>
      <c r="L29" s="223"/>
      <c r="M29" s="223"/>
      <c r="N29" s="223"/>
      <c r="O29" s="223"/>
      <c r="P29" s="223"/>
      <c r="Q29" s="223"/>
      <c r="R29" s="223"/>
      <c r="S29" s="223"/>
      <c r="T29" s="223"/>
      <c r="U29" s="223"/>
      <c r="V29" s="223"/>
      <c r="W29" s="223"/>
      <c r="X29" s="223"/>
      <c r="Y29" s="223"/>
      <c r="Z29" s="223"/>
      <c r="AA29" s="223"/>
      <c r="AB29" s="223"/>
      <c r="AC29" s="223"/>
      <c r="AD29" s="223"/>
      <c r="AE29" s="223"/>
      <c r="AF29" s="223"/>
      <c r="AG29" s="223"/>
      <c r="AH29" s="223"/>
      <c r="AI29" s="223"/>
      <c r="AJ29" s="223"/>
      <c r="AK29" s="223"/>
      <c r="AL29" s="223"/>
    </row>
    <row r="30" spans="1:38" ht="13.8">
      <c r="A30" s="223"/>
      <c r="B30" s="223"/>
      <c r="C30" s="223"/>
      <c r="D30" s="223"/>
      <c r="E30" s="223"/>
      <c r="F30" s="223"/>
      <c r="G30" s="223"/>
      <c r="H30" s="223"/>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3"/>
      <c r="AI30" s="223"/>
      <c r="AJ30" s="223"/>
      <c r="AK30" s="223"/>
      <c r="AL30" s="223"/>
    </row>
    <row r="31" spans="1:38" ht="13.8">
      <c r="A31" s="223"/>
      <c r="B31" s="223"/>
      <c r="C31" s="223"/>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3"/>
    </row>
    <row r="32" spans="1:38" ht="13.8">
      <c r="A32" s="223"/>
      <c r="B32" s="223"/>
      <c r="C32" s="223"/>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row>
    <row r="33" spans="1:38" ht="13.8">
      <c r="A33" s="223"/>
      <c r="B33" s="223"/>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row>
    <row r="34" spans="1:38" ht="13.8">
      <c r="A34" s="223"/>
      <c r="B34" s="223"/>
      <c r="C34" s="223"/>
      <c r="D34" s="223"/>
      <c r="E34" s="223"/>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3"/>
      <c r="AI34" s="223"/>
      <c r="AJ34" s="223"/>
      <c r="AK34" s="223"/>
      <c r="AL34" s="223"/>
    </row>
    <row r="35" spans="1:38" ht="13.8">
      <c r="A35" s="223"/>
      <c r="B35" s="223"/>
      <c r="C35" s="223"/>
      <c r="D35" s="223"/>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row>
    <row r="36" spans="1:38" ht="13.8">
      <c r="A36" s="223"/>
      <c r="B36" s="223"/>
      <c r="C36" s="223"/>
      <c r="D36" s="223"/>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row>
    <row r="37" spans="1:38" ht="13.8">
      <c r="A37" s="223"/>
      <c r="B37" s="223"/>
      <c r="C37" s="223"/>
      <c r="D37" s="223"/>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row>
    <row r="38" spans="1:38" ht="13.8">
      <c r="A38" s="223"/>
      <c r="B38" s="223"/>
      <c r="C38" s="223"/>
      <c r="D38" s="223"/>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row>
    <row r="39" spans="1:38" ht="13.8">
      <c r="A39" s="223"/>
      <c r="B39" s="223"/>
      <c r="C39" s="223"/>
      <c r="D39" s="223"/>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row>
    <row r="40" spans="1:38" ht="13.8">
      <c r="A40" s="223"/>
      <c r="B40" s="223"/>
      <c r="C40" s="223"/>
      <c r="D40" s="223"/>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row>
    <row r="41" spans="1:38" ht="13.8">
      <c r="A41" s="223"/>
      <c r="B41" s="223"/>
      <c r="C41" s="223"/>
      <c r="D41" s="223"/>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row>
    <row r="42" spans="1:38" ht="13.8">
      <c r="A42" s="223"/>
      <c r="B42" s="223"/>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row>
    <row r="43" spans="1:38" ht="13.8">
      <c r="A43" s="223"/>
      <c r="B43" s="223"/>
      <c r="C43" s="223"/>
      <c r="D43" s="223"/>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row>
    <row r="44" spans="1:38" ht="13.8">
      <c r="A44" s="223"/>
      <c r="B44" s="223"/>
      <c r="C44" s="223"/>
      <c r="D44" s="223"/>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row>
    <row r="45" spans="1:38" ht="13.8">
      <c r="A45" s="223"/>
      <c r="B45" s="223"/>
      <c r="C45" s="223"/>
      <c r="D45" s="223"/>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row>
    <row r="46" spans="1:38" ht="13.8">
      <c r="A46" s="223"/>
      <c r="B46" s="223"/>
      <c r="C46" s="223"/>
      <c r="D46" s="223"/>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row>
    <row r="47" spans="1:38" ht="13.8">
      <c r="A47" s="223"/>
      <c r="B47" s="223"/>
      <c r="C47" s="223"/>
      <c r="D47" s="223"/>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row>
    <row r="48" spans="1:38" ht="13.8">
      <c r="A48" s="223"/>
      <c r="B48" s="223"/>
      <c r="C48" s="223"/>
      <c r="D48" s="223"/>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row>
    <row r="49" spans="1:38" ht="13.8">
      <c r="A49" s="223"/>
      <c r="B49" s="223"/>
      <c r="C49" s="223"/>
      <c r="D49" s="223"/>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row>
    <row r="50" spans="1:38" ht="13.8">
      <c r="A50" s="223"/>
      <c r="B50" s="223"/>
      <c r="C50" s="223"/>
      <c r="D50" s="223"/>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row>
    <row r="51" spans="1:38" ht="13.8">
      <c r="A51" s="223"/>
      <c r="B51" s="223"/>
      <c r="C51" s="223"/>
      <c r="D51" s="223"/>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row>
    <row r="52" spans="1:38" ht="13.8">
      <c r="A52" s="223"/>
      <c r="B52" s="223"/>
      <c r="C52" s="223"/>
      <c r="D52" s="223"/>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row>
    <row r="53" spans="1:38" ht="13.8">
      <c r="A53" s="223"/>
      <c r="B53" s="223"/>
      <c r="C53" s="223"/>
      <c r="D53" s="223"/>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row>
    <row r="54" spans="1:38" ht="13.8">
      <c r="A54" s="223"/>
      <c r="B54" s="223"/>
      <c r="C54" s="223"/>
      <c r="D54" s="223"/>
      <c r="E54" s="223"/>
      <c r="F54" s="223"/>
      <c r="G54" s="223"/>
      <c r="H54" s="223"/>
      <c r="I54" s="223"/>
      <c r="J54" s="223"/>
      <c r="K54" s="223"/>
      <c r="L54" s="223"/>
      <c r="M54" s="223"/>
      <c r="N54" s="223"/>
      <c r="O54" s="223"/>
      <c r="P54" s="223"/>
      <c r="Q54" s="223"/>
      <c r="R54" s="223"/>
      <c r="S54" s="223"/>
      <c r="T54" s="223"/>
      <c r="U54" s="223"/>
      <c r="V54" s="223"/>
      <c r="W54" s="223"/>
      <c r="X54" s="223"/>
      <c r="Y54" s="223"/>
      <c r="Z54" s="223"/>
      <c r="AA54" s="223"/>
      <c r="AB54" s="223"/>
      <c r="AC54" s="223"/>
      <c r="AD54" s="223"/>
      <c r="AE54" s="223"/>
      <c r="AF54" s="223"/>
      <c r="AG54" s="223"/>
      <c r="AH54" s="223"/>
      <c r="AI54" s="223"/>
      <c r="AJ54" s="223"/>
      <c r="AK54" s="223"/>
      <c r="AL54" s="223"/>
    </row>
    <row r="55" spans="1:38" ht="13.8">
      <c r="A55" s="223"/>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c r="AK55" s="223"/>
      <c r="AL55" s="223"/>
    </row>
    <row r="56" spans="1:38" ht="13.8">
      <c r="A56" s="223"/>
      <c r="B56" s="223"/>
      <c r="C56" s="223"/>
      <c r="D56" s="223"/>
      <c r="E56" s="223"/>
      <c r="F56" s="223"/>
      <c r="G56" s="223"/>
      <c r="H56" s="223"/>
      <c r="I56" s="223"/>
      <c r="J56" s="223"/>
      <c r="K56" s="223"/>
      <c r="L56" s="223"/>
      <c r="M56" s="223"/>
      <c r="N56" s="223"/>
      <c r="O56" s="223"/>
      <c r="P56" s="223"/>
      <c r="Q56" s="223"/>
      <c r="R56" s="223"/>
      <c r="S56" s="223"/>
      <c r="T56" s="223"/>
      <c r="U56" s="223"/>
      <c r="V56" s="223"/>
      <c r="W56" s="223"/>
      <c r="X56" s="223"/>
      <c r="Y56" s="223"/>
      <c r="Z56" s="223"/>
      <c r="AA56" s="223"/>
      <c r="AB56" s="223"/>
      <c r="AC56" s="223"/>
      <c r="AD56" s="223"/>
      <c r="AE56" s="223"/>
      <c r="AF56" s="223"/>
      <c r="AG56" s="223"/>
      <c r="AH56" s="223"/>
      <c r="AI56" s="223"/>
      <c r="AJ56" s="223"/>
      <c r="AK56" s="223"/>
      <c r="AL56" s="223"/>
    </row>
    <row r="57" spans="1:38" ht="13.8">
      <c r="A57" s="223"/>
      <c r="B57" s="223"/>
      <c r="C57" s="223"/>
      <c r="D57" s="223"/>
      <c r="E57" s="223"/>
      <c r="F57" s="223"/>
      <c r="G57" s="223"/>
      <c r="H57" s="223"/>
      <c r="I57" s="223"/>
      <c r="J57" s="223"/>
      <c r="K57" s="223"/>
      <c r="L57" s="223"/>
      <c r="M57" s="223"/>
      <c r="N57" s="223"/>
      <c r="O57" s="223"/>
      <c r="P57" s="223"/>
      <c r="Q57" s="223"/>
      <c r="R57" s="223"/>
      <c r="S57" s="223"/>
      <c r="T57" s="223"/>
      <c r="U57" s="223"/>
      <c r="V57" s="223"/>
      <c r="W57" s="223"/>
      <c r="X57" s="223"/>
      <c r="Y57" s="223"/>
      <c r="Z57" s="223"/>
      <c r="AA57" s="223"/>
      <c r="AB57" s="223"/>
      <c r="AC57" s="223"/>
      <c r="AD57" s="223"/>
      <c r="AE57" s="223"/>
      <c r="AF57" s="223"/>
      <c r="AG57" s="223"/>
      <c r="AH57" s="223"/>
      <c r="AI57" s="223"/>
      <c r="AJ57" s="223"/>
      <c r="AK57" s="223"/>
      <c r="AL57" s="223"/>
    </row>
    <row r="58" spans="1:38" ht="13.8">
      <c r="A58" s="223"/>
      <c r="B58" s="223"/>
      <c r="C58" s="223"/>
      <c r="D58" s="223"/>
      <c r="E58" s="223"/>
      <c r="F58" s="223"/>
      <c r="G58" s="223"/>
      <c r="H58" s="223"/>
      <c r="I58" s="223"/>
      <c r="J58" s="223"/>
      <c r="K58" s="223"/>
      <c r="L58" s="223"/>
      <c r="M58" s="223"/>
      <c r="N58" s="223"/>
      <c r="O58" s="223"/>
      <c r="P58" s="223"/>
      <c r="Q58" s="223"/>
      <c r="R58" s="223"/>
      <c r="S58" s="223"/>
      <c r="T58" s="223"/>
      <c r="U58" s="223"/>
      <c r="V58" s="223"/>
      <c r="W58" s="223"/>
      <c r="X58" s="223"/>
      <c r="Y58" s="223"/>
      <c r="Z58" s="223"/>
      <c r="AA58" s="223"/>
      <c r="AB58" s="223"/>
      <c r="AC58" s="223"/>
      <c r="AD58" s="223"/>
      <c r="AE58" s="223"/>
      <c r="AF58" s="223"/>
      <c r="AG58" s="223"/>
      <c r="AH58" s="223"/>
      <c r="AI58" s="223"/>
      <c r="AJ58" s="223"/>
      <c r="AK58" s="223"/>
      <c r="AL58" s="223"/>
    </row>
    <row r="59" spans="1:38" ht="13.8">
      <c r="A59" s="223"/>
      <c r="B59" s="223"/>
      <c r="C59" s="223"/>
      <c r="D59" s="223"/>
      <c r="E59" s="223"/>
      <c r="F59" s="223"/>
      <c r="G59" s="223"/>
      <c r="H59" s="223"/>
      <c r="I59" s="223"/>
      <c r="J59" s="223"/>
      <c r="K59" s="223"/>
      <c r="L59" s="223"/>
      <c r="M59" s="223"/>
      <c r="N59" s="223"/>
      <c r="O59" s="223"/>
      <c r="P59" s="223"/>
      <c r="Q59" s="223"/>
      <c r="R59" s="223"/>
      <c r="S59" s="223"/>
      <c r="T59" s="223"/>
      <c r="U59" s="223"/>
      <c r="V59" s="223"/>
      <c r="W59" s="223"/>
      <c r="X59" s="223"/>
      <c r="Y59" s="223"/>
      <c r="Z59" s="223"/>
      <c r="AA59" s="223"/>
      <c r="AB59" s="223"/>
      <c r="AC59" s="223"/>
      <c r="AD59" s="223"/>
      <c r="AE59" s="223"/>
      <c r="AF59" s="223"/>
      <c r="AG59" s="223"/>
      <c r="AH59" s="223"/>
      <c r="AI59" s="223"/>
      <c r="AJ59" s="223"/>
      <c r="AK59" s="223"/>
      <c r="AL59" s="223"/>
    </row>
    <row r="60" spans="1:38" ht="13.8">
      <c r="A60" s="223"/>
      <c r="B60" s="223"/>
      <c r="C60" s="223"/>
      <c r="D60" s="223"/>
      <c r="E60" s="223"/>
      <c r="F60" s="223"/>
      <c r="G60" s="223"/>
      <c r="H60" s="223"/>
      <c r="I60" s="223"/>
      <c r="J60" s="223"/>
      <c r="K60" s="223"/>
      <c r="L60" s="223"/>
      <c r="M60" s="223"/>
      <c r="N60" s="223"/>
      <c r="O60" s="223"/>
      <c r="P60" s="223"/>
      <c r="Q60" s="223"/>
      <c r="R60" s="223"/>
      <c r="S60" s="223"/>
      <c r="T60" s="223"/>
      <c r="U60" s="223"/>
      <c r="V60" s="223"/>
      <c r="W60" s="223"/>
      <c r="X60" s="223"/>
      <c r="Y60" s="223"/>
      <c r="Z60" s="223"/>
      <c r="AA60" s="223"/>
      <c r="AB60" s="223"/>
      <c r="AC60" s="223"/>
      <c r="AD60" s="223"/>
      <c r="AE60" s="223"/>
      <c r="AF60" s="223"/>
      <c r="AG60" s="223"/>
      <c r="AH60" s="223"/>
      <c r="AI60" s="223"/>
      <c r="AJ60" s="223"/>
      <c r="AK60" s="223"/>
      <c r="AL60" s="223"/>
    </row>
    <row r="61" spans="1:38" ht="13.8">
      <c r="A61" s="223"/>
      <c r="B61" s="223"/>
      <c r="C61" s="223"/>
      <c r="D61" s="223"/>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c r="AD61" s="223"/>
      <c r="AE61" s="223"/>
      <c r="AF61" s="223"/>
      <c r="AG61" s="223"/>
      <c r="AH61" s="223"/>
      <c r="AI61" s="223"/>
      <c r="AJ61" s="223"/>
      <c r="AK61" s="223"/>
      <c r="AL61" s="223"/>
    </row>
    <row r="62" spans="1:38" ht="13.8">
      <c r="A62" s="223"/>
      <c r="B62" s="223"/>
      <c r="C62" s="223"/>
      <c r="D62" s="223"/>
      <c r="E62" s="223"/>
      <c r="F62" s="223"/>
      <c r="G62" s="223"/>
      <c r="H62" s="223"/>
      <c r="I62" s="223"/>
      <c r="J62" s="223"/>
      <c r="K62" s="223"/>
      <c r="L62" s="223"/>
      <c r="M62" s="223"/>
      <c r="N62" s="223"/>
      <c r="O62" s="223"/>
      <c r="P62" s="223"/>
      <c r="Q62" s="223"/>
      <c r="R62" s="223"/>
      <c r="S62" s="223"/>
      <c r="T62" s="223"/>
      <c r="U62" s="223"/>
      <c r="V62" s="223"/>
      <c r="W62" s="223"/>
      <c r="X62" s="223"/>
      <c r="Y62" s="223"/>
      <c r="Z62" s="223"/>
      <c r="AA62" s="223"/>
      <c r="AB62" s="223"/>
      <c r="AC62" s="223"/>
      <c r="AD62" s="223"/>
      <c r="AE62" s="223"/>
      <c r="AF62" s="223"/>
      <c r="AG62" s="223"/>
      <c r="AH62" s="223"/>
      <c r="AI62" s="223"/>
      <c r="AJ62" s="223"/>
      <c r="AK62" s="223"/>
      <c r="AL62" s="223"/>
    </row>
    <row r="63" spans="1:38" ht="13.8">
      <c r="A63" s="223"/>
      <c r="B63" s="223"/>
      <c r="C63" s="223"/>
      <c r="D63" s="223"/>
      <c r="E63" s="223"/>
      <c r="F63" s="223"/>
      <c r="G63" s="223"/>
      <c r="H63" s="223"/>
      <c r="I63" s="223"/>
      <c r="J63" s="223"/>
      <c r="K63" s="223"/>
      <c r="L63" s="223"/>
      <c r="M63" s="223"/>
      <c r="N63" s="223"/>
      <c r="O63" s="223"/>
      <c r="P63" s="223"/>
      <c r="Q63" s="223"/>
      <c r="R63" s="223"/>
      <c r="S63" s="223"/>
      <c r="T63" s="223"/>
      <c r="U63" s="223"/>
      <c r="V63" s="223"/>
      <c r="W63" s="223"/>
      <c r="X63" s="223"/>
      <c r="Y63" s="223"/>
      <c r="Z63" s="223"/>
      <c r="AA63" s="223"/>
      <c r="AB63" s="223"/>
      <c r="AC63" s="223"/>
      <c r="AD63" s="223"/>
      <c r="AE63" s="223"/>
      <c r="AF63" s="223"/>
      <c r="AG63" s="223"/>
      <c r="AH63" s="223"/>
      <c r="AI63" s="223"/>
      <c r="AJ63" s="223"/>
      <c r="AK63" s="223"/>
      <c r="AL63" s="223"/>
    </row>
    <row r="64" spans="1:38" ht="13.8">
      <c r="A64" s="223"/>
      <c r="B64" s="223"/>
      <c r="C64" s="223"/>
      <c r="D64" s="223"/>
      <c r="E64" s="223"/>
      <c r="F64" s="223"/>
      <c r="G64" s="223"/>
      <c r="H64" s="223"/>
      <c r="I64" s="223"/>
      <c r="J64" s="223"/>
      <c r="K64" s="223"/>
      <c r="L64" s="223"/>
      <c r="M64" s="223"/>
      <c r="N64" s="223"/>
      <c r="O64" s="223"/>
      <c r="P64" s="223"/>
      <c r="Q64" s="223"/>
      <c r="R64" s="223"/>
      <c r="S64" s="223"/>
      <c r="T64" s="223"/>
      <c r="U64" s="223"/>
      <c r="V64" s="223"/>
      <c r="W64" s="223"/>
      <c r="X64" s="223"/>
      <c r="Y64" s="223"/>
      <c r="Z64" s="223"/>
      <c r="AA64" s="223"/>
      <c r="AB64" s="223"/>
      <c r="AC64" s="223"/>
      <c r="AD64" s="223"/>
      <c r="AE64" s="223"/>
      <c r="AF64" s="223"/>
      <c r="AG64" s="223"/>
      <c r="AH64" s="223"/>
      <c r="AI64" s="223"/>
      <c r="AJ64" s="223"/>
      <c r="AK64" s="223"/>
      <c r="AL64" s="223"/>
    </row>
    <row r="65" spans="1:38" ht="13.8">
      <c r="A65" s="223"/>
      <c r="B65" s="223"/>
      <c r="C65" s="223"/>
      <c r="D65" s="223"/>
      <c r="E65" s="223"/>
      <c r="F65" s="223"/>
      <c r="G65" s="223"/>
      <c r="H65" s="223"/>
      <c r="I65" s="223"/>
      <c r="J65" s="223"/>
      <c r="K65" s="223"/>
      <c r="L65" s="223"/>
      <c r="M65" s="223"/>
      <c r="N65" s="223"/>
      <c r="O65" s="223"/>
      <c r="P65" s="223"/>
      <c r="Q65" s="223"/>
      <c r="R65" s="223"/>
      <c r="S65" s="223"/>
      <c r="T65" s="223"/>
      <c r="U65" s="223"/>
      <c r="V65" s="223"/>
      <c r="W65" s="223"/>
      <c r="X65" s="223"/>
      <c r="Y65" s="223"/>
      <c r="Z65" s="223"/>
      <c r="AA65" s="223"/>
      <c r="AB65" s="223"/>
      <c r="AC65" s="223"/>
      <c r="AD65" s="223"/>
      <c r="AE65" s="223"/>
      <c r="AF65" s="223"/>
      <c r="AG65" s="223"/>
      <c r="AH65" s="223"/>
      <c r="AI65" s="223"/>
      <c r="AJ65" s="223"/>
      <c r="AK65" s="223"/>
      <c r="AL65" s="223"/>
    </row>
    <row r="66" spans="1:38" ht="13.8">
      <c r="A66" s="223"/>
      <c r="B66" s="223"/>
      <c r="C66" s="223"/>
      <c r="D66" s="223"/>
      <c r="E66" s="223"/>
      <c r="F66" s="223"/>
      <c r="G66" s="223"/>
      <c r="H66" s="223"/>
      <c r="I66" s="223"/>
      <c r="J66" s="223"/>
      <c r="K66" s="223"/>
      <c r="L66" s="223"/>
      <c r="M66" s="223"/>
      <c r="N66" s="223"/>
      <c r="O66" s="223"/>
      <c r="P66" s="223"/>
      <c r="Q66" s="223"/>
      <c r="R66" s="223"/>
      <c r="S66" s="223"/>
      <c r="T66" s="223"/>
      <c r="U66" s="223"/>
      <c r="V66" s="223"/>
      <c r="W66" s="223"/>
      <c r="X66" s="223"/>
      <c r="Y66" s="223"/>
      <c r="Z66" s="223"/>
      <c r="AA66" s="223"/>
      <c r="AB66" s="223"/>
      <c r="AC66" s="223"/>
      <c r="AD66" s="223"/>
      <c r="AE66" s="223"/>
      <c r="AF66" s="223"/>
      <c r="AG66" s="223"/>
      <c r="AH66" s="223"/>
      <c r="AI66" s="223"/>
      <c r="AJ66" s="223"/>
      <c r="AK66" s="223"/>
      <c r="AL66" s="223"/>
    </row>
    <row r="67" spans="1:38" ht="13.8">
      <c r="A67" s="223"/>
      <c r="B67" s="223"/>
      <c r="C67" s="223"/>
      <c r="D67" s="223"/>
      <c r="E67" s="223"/>
      <c r="F67" s="223"/>
      <c r="G67" s="223"/>
      <c r="H67" s="223"/>
      <c r="I67" s="223"/>
      <c r="J67" s="223"/>
      <c r="K67" s="223"/>
      <c r="L67" s="223"/>
      <c r="M67" s="223"/>
      <c r="N67" s="223"/>
      <c r="O67" s="223"/>
      <c r="P67" s="223"/>
      <c r="Q67" s="223"/>
      <c r="R67" s="223"/>
      <c r="S67" s="223"/>
      <c r="T67" s="223"/>
      <c r="U67" s="223"/>
      <c r="V67" s="223"/>
      <c r="W67" s="223"/>
      <c r="X67" s="223"/>
      <c r="Y67" s="223"/>
      <c r="Z67" s="223"/>
      <c r="AA67" s="223"/>
      <c r="AB67" s="223"/>
      <c r="AC67" s="223"/>
      <c r="AD67" s="223"/>
      <c r="AE67" s="223"/>
      <c r="AF67" s="223"/>
      <c r="AG67" s="223"/>
      <c r="AH67" s="223"/>
      <c r="AI67" s="223"/>
      <c r="AJ67" s="223"/>
      <c r="AK67" s="223"/>
      <c r="AL67" s="223"/>
    </row>
    <row r="68" spans="1:38" ht="13.8">
      <c r="A68" s="223"/>
      <c r="B68" s="223"/>
      <c r="C68" s="223"/>
      <c r="D68" s="223"/>
      <c r="E68" s="223"/>
      <c r="F68" s="223"/>
      <c r="G68" s="223"/>
      <c r="H68" s="223"/>
      <c r="I68" s="223"/>
      <c r="J68" s="223"/>
      <c r="K68" s="223"/>
      <c r="L68" s="223"/>
      <c r="M68" s="223"/>
      <c r="N68" s="223"/>
      <c r="O68" s="223"/>
      <c r="P68" s="223"/>
      <c r="Q68" s="223"/>
      <c r="R68" s="223"/>
      <c r="S68" s="223"/>
      <c r="T68" s="223"/>
      <c r="U68" s="223"/>
      <c r="V68" s="223"/>
      <c r="W68" s="223"/>
      <c r="X68" s="223"/>
      <c r="Y68" s="223"/>
      <c r="Z68" s="223"/>
      <c r="AA68" s="223"/>
      <c r="AB68" s="223"/>
      <c r="AC68" s="223"/>
      <c r="AD68" s="223"/>
      <c r="AE68" s="223"/>
      <c r="AF68" s="223"/>
      <c r="AG68" s="223"/>
      <c r="AH68" s="223"/>
      <c r="AI68" s="223"/>
      <c r="AJ68" s="223"/>
      <c r="AK68" s="223"/>
      <c r="AL68" s="223"/>
    </row>
    <row r="69" spans="1:38" ht="13.8">
      <c r="A69" s="223"/>
      <c r="B69" s="223"/>
      <c r="C69" s="223"/>
      <c r="D69" s="223"/>
      <c r="E69" s="223"/>
      <c r="F69" s="223"/>
      <c r="G69" s="223"/>
      <c r="H69" s="223"/>
      <c r="I69" s="223"/>
      <c r="J69" s="223"/>
      <c r="K69" s="223"/>
      <c r="L69" s="223"/>
      <c r="M69" s="223"/>
      <c r="N69" s="223"/>
      <c r="O69" s="223"/>
      <c r="P69" s="223"/>
      <c r="Q69" s="223"/>
      <c r="R69" s="223"/>
      <c r="S69" s="223"/>
      <c r="T69" s="223"/>
      <c r="U69" s="223"/>
      <c r="V69" s="223"/>
      <c r="W69" s="223"/>
      <c r="X69" s="223"/>
      <c r="Y69" s="223"/>
      <c r="Z69" s="223"/>
      <c r="AA69" s="223"/>
      <c r="AB69" s="223"/>
      <c r="AC69" s="223"/>
      <c r="AD69" s="223"/>
      <c r="AE69" s="223"/>
      <c r="AF69" s="223"/>
      <c r="AG69" s="223"/>
      <c r="AH69" s="223"/>
      <c r="AI69" s="223"/>
      <c r="AJ69" s="223"/>
      <c r="AK69" s="223"/>
      <c r="AL69" s="223"/>
    </row>
    <row r="70" spans="1:38" ht="13.8">
      <c r="A70" s="223"/>
      <c r="B70" s="223"/>
      <c r="C70" s="223"/>
      <c r="D70" s="223"/>
      <c r="E70" s="223"/>
      <c r="F70" s="223"/>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3"/>
      <c r="AK70" s="223"/>
      <c r="AL70" s="223"/>
    </row>
    <row r="71" spans="1:38" ht="13.8">
      <c r="A71" s="223"/>
      <c r="B71" s="223"/>
      <c r="C71" s="223"/>
      <c r="D71" s="223"/>
      <c r="E71" s="223"/>
      <c r="F71" s="223"/>
      <c r="G71" s="223"/>
      <c r="H71" s="223"/>
      <c r="I71" s="223"/>
      <c r="J71" s="223"/>
      <c r="K71" s="223"/>
      <c r="L71" s="223"/>
      <c r="M71" s="223"/>
      <c r="N71" s="223"/>
      <c r="O71" s="223"/>
      <c r="P71" s="223"/>
      <c r="Q71" s="223"/>
      <c r="R71" s="223"/>
      <c r="S71" s="223"/>
      <c r="T71" s="223"/>
      <c r="U71" s="223"/>
      <c r="V71" s="223"/>
      <c r="W71" s="223"/>
      <c r="X71" s="223"/>
      <c r="Y71" s="223"/>
      <c r="Z71" s="223"/>
      <c r="AA71" s="223"/>
      <c r="AB71" s="223"/>
      <c r="AC71" s="223"/>
      <c r="AD71" s="223"/>
      <c r="AE71" s="223"/>
      <c r="AF71" s="223"/>
      <c r="AG71" s="223"/>
      <c r="AH71" s="223"/>
      <c r="AI71" s="223"/>
      <c r="AJ71" s="223"/>
      <c r="AK71" s="223"/>
      <c r="AL71" s="223"/>
    </row>
    <row r="72" spans="1:38" ht="13.8">
      <c r="A72" s="223"/>
      <c r="B72" s="223"/>
      <c r="C72" s="223"/>
      <c r="D72" s="223"/>
      <c r="E72" s="223"/>
      <c r="F72" s="223"/>
      <c r="G72" s="223"/>
      <c r="H72" s="223"/>
      <c r="I72" s="223"/>
      <c r="J72" s="223"/>
      <c r="K72" s="223"/>
      <c r="L72" s="223"/>
      <c r="M72" s="223"/>
      <c r="N72" s="223"/>
      <c r="O72" s="223"/>
      <c r="P72" s="223"/>
      <c r="Q72" s="223"/>
      <c r="R72" s="223"/>
      <c r="S72" s="223"/>
      <c r="T72" s="223"/>
      <c r="U72" s="223"/>
      <c r="V72" s="223"/>
      <c r="W72" s="223"/>
      <c r="X72" s="223"/>
      <c r="Y72" s="223"/>
      <c r="Z72" s="223"/>
      <c r="AA72" s="223"/>
      <c r="AB72" s="223"/>
      <c r="AC72" s="223"/>
      <c r="AD72" s="223"/>
      <c r="AE72" s="223"/>
      <c r="AF72" s="223"/>
      <c r="AG72" s="223"/>
      <c r="AH72" s="223"/>
      <c r="AI72" s="223"/>
      <c r="AJ72" s="223"/>
      <c r="AK72" s="223"/>
      <c r="AL72" s="223"/>
    </row>
    <row r="73" spans="1:38" ht="13.8">
      <c r="A73" s="223"/>
      <c r="B73" s="223"/>
      <c r="C73" s="223"/>
      <c r="D73" s="223"/>
      <c r="E73" s="223"/>
      <c r="F73" s="223"/>
      <c r="G73" s="223"/>
      <c r="H73" s="223"/>
      <c r="I73" s="223"/>
      <c r="J73" s="223"/>
      <c r="K73" s="223"/>
      <c r="L73" s="223"/>
      <c r="M73" s="223"/>
      <c r="N73" s="223"/>
      <c r="O73" s="223"/>
      <c r="P73" s="223"/>
      <c r="Q73" s="223"/>
      <c r="R73" s="223"/>
      <c r="S73" s="223"/>
      <c r="T73" s="223"/>
      <c r="U73" s="223"/>
      <c r="V73" s="223"/>
      <c r="W73" s="223"/>
      <c r="X73" s="223"/>
      <c r="Y73" s="223"/>
      <c r="Z73" s="223"/>
      <c r="AA73" s="223"/>
      <c r="AB73" s="223"/>
      <c r="AC73" s="223"/>
      <c r="AD73" s="223"/>
      <c r="AE73" s="223"/>
      <c r="AF73" s="223"/>
      <c r="AG73" s="223"/>
      <c r="AH73" s="223"/>
      <c r="AI73" s="223"/>
      <c r="AJ73" s="223"/>
      <c r="AK73" s="223"/>
      <c r="AL73" s="223"/>
    </row>
    <row r="74" spans="1:38" ht="13.8">
      <c r="A74" s="223"/>
      <c r="B74" s="223"/>
      <c r="C74" s="223"/>
      <c r="D74" s="223"/>
      <c r="E74" s="223"/>
      <c r="F74" s="223"/>
      <c r="G74" s="223"/>
      <c r="H74" s="223"/>
      <c r="I74" s="223"/>
      <c r="J74" s="223"/>
      <c r="K74" s="223"/>
      <c r="L74" s="223"/>
      <c r="M74" s="223"/>
      <c r="N74" s="223"/>
      <c r="O74" s="223"/>
      <c r="P74" s="223"/>
      <c r="Q74" s="223"/>
      <c r="R74" s="223"/>
      <c r="S74" s="223"/>
      <c r="T74" s="223"/>
      <c r="U74" s="223"/>
      <c r="V74" s="223"/>
      <c r="W74" s="223"/>
      <c r="X74" s="223"/>
      <c r="Y74" s="223"/>
      <c r="Z74" s="223"/>
      <c r="AA74" s="223"/>
      <c r="AB74" s="223"/>
      <c r="AC74" s="223"/>
      <c r="AD74" s="223"/>
      <c r="AE74" s="223"/>
      <c r="AF74" s="223"/>
      <c r="AG74" s="223"/>
      <c r="AH74" s="223"/>
      <c r="AI74" s="223"/>
      <c r="AJ74" s="223"/>
      <c r="AK74" s="223"/>
      <c r="AL74" s="223"/>
    </row>
    <row r="75" spans="1:38" ht="13.8">
      <c r="A75" s="223"/>
      <c r="B75" s="223"/>
      <c r="C75" s="223"/>
      <c r="D75" s="223"/>
      <c r="E75" s="223"/>
      <c r="F75" s="223"/>
      <c r="G75" s="223"/>
      <c r="H75" s="223"/>
      <c r="I75" s="223"/>
      <c r="J75" s="223"/>
      <c r="K75" s="223"/>
      <c r="L75" s="223"/>
      <c r="M75" s="223"/>
      <c r="N75" s="223"/>
      <c r="O75" s="223"/>
      <c r="P75" s="223"/>
      <c r="Q75" s="223"/>
      <c r="R75" s="223"/>
      <c r="S75" s="223"/>
      <c r="T75" s="223"/>
      <c r="U75" s="223"/>
      <c r="V75" s="223"/>
      <c r="W75" s="223"/>
      <c r="X75" s="223"/>
      <c r="Y75" s="223"/>
      <c r="Z75" s="223"/>
      <c r="AA75" s="223"/>
      <c r="AB75" s="223"/>
      <c r="AC75" s="223"/>
      <c r="AD75" s="223"/>
      <c r="AE75" s="223"/>
      <c r="AF75" s="223"/>
      <c r="AG75" s="223"/>
      <c r="AH75" s="223"/>
      <c r="AI75" s="223"/>
      <c r="AJ75" s="223"/>
      <c r="AK75" s="223"/>
      <c r="AL75" s="223"/>
    </row>
    <row r="76" spans="1:38" ht="13.8">
      <c r="A76" s="223"/>
      <c r="B76" s="223"/>
      <c r="C76" s="223"/>
      <c r="D76" s="223"/>
      <c r="E76" s="223"/>
      <c r="F76" s="223"/>
      <c r="G76" s="223"/>
      <c r="H76" s="223"/>
      <c r="I76" s="223"/>
      <c r="J76" s="223"/>
      <c r="K76" s="223"/>
      <c r="L76" s="223"/>
      <c r="M76" s="223"/>
      <c r="N76" s="223"/>
      <c r="O76" s="223"/>
      <c r="P76" s="223"/>
      <c r="Q76" s="223"/>
      <c r="R76" s="223"/>
      <c r="S76" s="223"/>
      <c r="T76" s="223"/>
      <c r="U76" s="223"/>
      <c r="V76" s="223"/>
      <c r="W76" s="223"/>
      <c r="X76" s="223"/>
      <c r="Y76" s="223"/>
      <c r="Z76" s="223"/>
      <c r="AA76" s="223"/>
      <c r="AB76" s="223"/>
      <c r="AC76" s="223"/>
      <c r="AD76" s="223"/>
      <c r="AE76" s="223"/>
      <c r="AF76" s="223"/>
      <c r="AG76" s="223"/>
      <c r="AH76" s="223"/>
      <c r="AI76" s="223"/>
      <c r="AJ76" s="223"/>
      <c r="AK76" s="223"/>
      <c r="AL76" s="223"/>
    </row>
    <row r="77" spans="1:38" ht="13.8">
      <c r="A77" s="223"/>
      <c r="B77" s="223"/>
      <c r="C77" s="223"/>
      <c r="D77" s="223"/>
      <c r="E77" s="223"/>
      <c r="F77" s="223"/>
      <c r="G77" s="223"/>
      <c r="H77" s="223"/>
      <c r="I77" s="223"/>
      <c r="J77" s="223"/>
      <c r="K77" s="223"/>
      <c r="L77" s="223"/>
      <c r="M77" s="223"/>
      <c r="N77" s="223"/>
      <c r="O77" s="223"/>
      <c r="P77" s="223"/>
      <c r="Q77" s="223"/>
      <c r="R77" s="223"/>
      <c r="S77" s="223"/>
      <c r="T77" s="223"/>
      <c r="U77" s="223"/>
      <c r="V77" s="223"/>
      <c r="W77" s="223"/>
      <c r="X77" s="223"/>
      <c r="Y77" s="223"/>
      <c r="Z77" s="223"/>
      <c r="AA77" s="223"/>
      <c r="AB77" s="223"/>
      <c r="AC77" s="223"/>
      <c r="AD77" s="223"/>
      <c r="AE77" s="223"/>
      <c r="AF77" s="223"/>
      <c r="AG77" s="223"/>
      <c r="AH77" s="223"/>
      <c r="AI77" s="223"/>
      <c r="AJ77" s="223"/>
      <c r="AK77" s="223"/>
      <c r="AL77" s="223"/>
    </row>
    <row r="78" spans="1:38" ht="13.8">
      <c r="A78" s="223"/>
      <c r="B78" s="223"/>
      <c r="C78" s="223"/>
      <c r="D78" s="223"/>
      <c r="E78" s="223"/>
      <c r="F78" s="223"/>
      <c r="G78" s="223"/>
      <c r="H78" s="223"/>
      <c r="I78" s="223"/>
      <c r="J78" s="223"/>
      <c r="K78" s="223"/>
      <c r="L78" s="223"/>
      <c r="M78" s="223"/>
      <c r="N78" s="223"/>
      <c r="O78" s="223"/>
      <c r="P78" s="223"/>
      <c r="Q78" s="223"/>
      <c r="R78" s="223"/>
      <c r="S78" s="223"/>
      <c r="T78" s="223"/>
      <c r="U78" s="223"/>
      <c r="V78" s="223"/>
      <c r="W78" s="223"/>
      <c r="X78" s="223"/>
      <c r="Y78" s="223"/>
      <c r="Z78" s="223"/>
      <c r="AA78" s="223"/>
      <c r="AB78" s="223"/>
      <c r="AC78" s="223"/>
      <c r="AD78" s="223"/>
      <c r="AE78" s="223"/>
      <c r="AF78" s="223"/>
      <c r="AG78" s="223"/>
      <c r="AH78" s="223"/>
      <c r="AI78" s="223"/>
      <c r="AJ78" s="223"/>
      <c r="AK78" s="223"/>
      <c r="AL78" s="223"/>
    </row>
    <row r="79" spans="1:38" ht="13.8">
      <c r="A79" s="223"/>
      <c r="B79" s="223"/>
      <c r="C79" s="223"/>
      <c r="D79" s="223"/>
      <c r="E79" s="223"/>
      <c r="F79" s="223"/>
      <c r="G79" s="223"/>
      <c r="H79" s="223"/>
      <c r="I79" s="223"/>
      <c r="J79" s="223"/>
      <c r="K79" s="223"/>
      <c r="L79" s="223"/>
      <c r="M79" s="223"/>
      <c r="N79" s="223"/>
      <c r="O79" s="223"/>
      <c r="P79" s="223"/>
      <c r="Q79" s="223"/>
      <c r="R79" s="223"/>
      <c r="S79" s="223"/>
      <c r="T79" s="223"/>
      <c r="U79" s="223"/>
      <c r="V79" s="223"/>
      <c r="W79" s="223"/>
      <c r="X79" s="223"/>
      <c r="Y79" s="223"/>
      <c r="Z79" s="223"/>
      <c r="AA79" s="223"/>
      <c r="AB79" s="223"/>
      <c r="AC79" s="223"/>
      <c r="AD79" s="223"/>
      <c r="AE79" s="223"/>
      <c r="AF79" s="223"/>
      <c r="AG79" s="223"/>
      <c r="AH79" s="223"/>
      <c r="AI79" s="223"/>
      <c r="AJ79" s="223"/>
      <c r="AK79" s="223"/>
      <c r="AL79" s="223"/>
    </row>
    <row r="80" spans="1:38" ht="13.8">
      <c r="A80" s="223"/>
      <c r="B80" s="223"/>
      <c r="C80" s="223"/>
      <c r="D80" s="223"/>
      <c r="E80" s="223"/>
      <c r="F80" s="223"/>
      <c r="G80" s="223"/>
      <c r="H80" s="223"/>
      <c r="I80" s="223"/>
      <c r="J80" s="223"/>
      <c r="K80" s="223"/>
      <c r="L80" s="223"/>
      <c r="M80" s="223"/>
      <c r="N80" s="223"/>
      <c r="O80" s="223"/>
      <c r="P80" s="223"/>
      <c r="Q80" s="223"/>
      <c r="R80" s="223"/>
      <c r="S80" s="223"/>
      <c r="T80" s="223"/>
      <c r="U80" s="223"/>
      <c r="V80" s="223"/>
      <c r="W80" s="223"/>
      <c r="X80" s="223"/>
      <c r="Y80" s="223"/>
      <c r="Z80" s="223"/>
      <c r="AA80" s="223"/>
      <c r="AB80" s="223"/>
      <c r="AC80" s="223"/>
      <c r="AD80" s="223"/>
      <c r="AE80" s="223"/>
      <c r="AF80" s="223"/>
      <c r="AG80" s="223"/>
      <c r="AH80" s="223"/>
      <c r="AI80" s="223"/>
      <c r="AJ80" s="223"/>
      <c r="AK80" s="223"/>
      <c r="AL80" s="223"/>
    </row>
    <row r="81" spans="1:38" ht="13.8">
      <c r="A81" s="223"/>
      <c r="B81" s="223"/>
      <c r="C81" s="223"/>
      <c r="D81" s="223"/>
      <c r="E81" s="223"/>
      <c r="F81" s="223"/>
      <c r="G81" s="223"/>
      <c r="H81" s="223"/>
      <c r="I81" s="223"/>
      <c r="J81" s="223"/>
      <c r="K81" s="223"/>
      <c r="L81" s="223"/>
      <c r="M81" s="223"/>
      <c r="N81" s="223"/>
      <c r="O81" s="223"/>
      <c r="P81" s="223"/>
      <c r="Q81" s="223"/>
      <c r="R81" s="223"/>
      <c r="S81" s="223"/>
      <c r="T81" s="223"/>
      <c r="U81" s="223"/>
      <c r="V81" s="223"/>
      <c r="W81" s="223"/>
      <c r="X81" s="223"/>
      <c r="Y81" s="223"/>
      <c r="Z81" s="223"/>
      <c r="AA81" s="223"/>
      <c r="AB81" s="223"/>
      <c r="AC81" s="223"/>
      <c r="AD81" s="223"/>
      <c r="AE81" s="223"/>
      <c r="AF81" s="223"/>
      <c r="AG81" s="223"/>
      <c r="AH81" s="223"/>
      <c r="AI81" s="223"/>
      <c r="AJ81" s="223"/>
      <c r="AK81" s="223"/>
      <c r="AL81" s="223"/>
    </row>
    <row r="82" spans="1:38" ht="13.8">
      <c r="A82" s="223"/>
      <c r="B82" s="223"/>
      <c r="C82" s="223"/>
      <c r="D82" s="223"/>
      <c r="E82" s="223"/>
      <c r="F82" s="223"/>
      <c r="G82" s="223"/>
      <c r="H82" s="223"/>
      <c r="I82" s="223"/>
      <c r="J82" s="223"/>
      <c r="K82" s="223"/>
      <c r="L82" s="223"/>
      <c r="M82" s="223"/>
      <c r="N82" s="223"/>
      <c r="O82" s="223"/>
      <c r="P82" s="223"/>
      <c r="Q82" s="223"/>
      <c r="R82" s="223"/>
      <c r="S82" s="223"/>
      <c r="T82" s="223"/>
      <c r="U82" s="223"/>
      <c r="V82" s="223"/>
      <c r="W82" s="223"/>
      <c r="X82" s="223"/>
      <c r="Y82" s="223"/>
      <c r="Z82" s="223"/>
      <c r="AA82" s="223"/>
      <c r="AB82" s="223"/>
      <c r="AC82" s="223"/>
      <c r="AD82" s="223"/>
      <c r="AE82" s="223"/>
      <c r="AF82" s="223"/>
      <c r="AG82" s="223"/>
      <c r="AH82" s="223"/>
      <c r="AI82" s="223"/>
      <c r="AJ82" s="223"/>
      <c r="AK82" s="223"/>
      <c r="AL82" s="223"/>
    </row>
    <row r="83" spans="1:38" ht="13.8">
      <c r="A83" s="223"/>
      <c r="B83" s="223"/>
      <c r="C83" s="223"/>
      <c r="D83" s="223"/>
      <c r="E83" s="223"/>
      <c r="F83" s="223"/>
      <c r="G83" s="223"/>
      <c r="H83" s="223"/>
      <c r="I83" s="223"/>
      <c r="J83" s="223"/>
      <c r="K83" s="223"/>
      <c r="L83" s="223"/>
      <c r="M83" s="223"/>
      <c r="N83" s="223"/>
      <c r="O83" s="223"/>
      <c r="P83" s="223"/>
      <c r="Q83" s="223"/>
      <c r="R83" s="223"/>
      <c r="S83" s="223"/>
      <c r="T83" s="223"/>
      <c r="U83" s="223"/>
      <c r="V83" s="223"/>
      <c r="W83" s="223"/>
      <c r="X83" s="223"/>
      <c r="Y83" s="223"/>
      <c r="Z83" s="223"/>
      <c r="AA83" s="223"/>
      <c r="AB83" s="223"/>
      <c r="AC83" s="223"/>
      <c r="AD83" s="223"/>
      <c r="AE83" s="223"/>
      <c r="AF83" s="223"/>
      <c r="AG83" s="223"/>
      <c r="AH83" s="223"/>
      <c r="AI83" s="223"/>
      <c r="AJ83" s="223"/>
      <c r="AK83" s="223"/>
      <c r="AL83" s="223"/>
    </row>
    <row r="84" spans="1:38" ht="13.8">
      <c r="A84" s="223"/>
      <c r="B84" s="223"/>
      <c r="C84" s="223"/>
      <c r="D84" s="223"/>
      <c r="E84" s="223"/>
      <c r="F84" s="223"/>
      <c r="G84" s="223"/>
      <c r="H84" s="223"/>
      <c r="I84" s="223"/>
      <c r="J84" s="223"/>
      <c r="K84" s="223"/>
      <c r="L84" s="223"/>
      <c r="M84" s="223"/>
      <c r="N84" s="223"/>
      <c r="O84" s="223"/>
      <c r="P84" s="223"/>
      <c r="Q84" s="223"/>
      <c r="R84" s="223"/>
      <c r="S84" s="223"/>
      <c r="T84" s="223"/>
      <c r="U84" s="223"/>
      <c r="V84" s="223"/>
      <c r="W84" s="223"/>
      <c r="X84" s="223"/>
      <c r="Y84" s="223"/>
      <c r="Z84" s="223"/>
      <c r="AA84" s="223"/>
      <c r="AB84" s="223"/>
      <c r="AC84" s="223"/>
      <c r="AD84" s="223"/>
      <c r="AE84" s="223"/>
      <c r="AF84" s="223"/>
      <c r="AG84" s="223"/>
      <c r="AH84" s="223"/>
      <c r="AI84" s="223"/>
      <c r="AJ84" s="223"/>
      <c r="AK84" s="223"/>
      <c r="AL84" s="223"/>
    </row>
    <row r="85" spans="1:38" ht="13.8">
      <c r="A85" s="223"/>
      <c r="B85" s="223"/>
      <c r="C85" s="223"/>
      <c r="D85" s="223"/>
      <c r="E85" s="223"/>
      <c r="F85" s="223"/>
      <c r="G85" s="223"/>
      <c r="H85" s="223"/>
      <c r="I85" s="223"/>
      <c r="J85" s="223"/>
      <c r="K85" s="223"/>
      <c r="L85" s="223"/>
      <c r="M85" s="223"/>
      <c r="N85" s="223"/>
      <c r="O85" s="223"/>
      <c r="P85" s="223"/>
      <c r="Q85" s="223"/>
      <c r="R85" s="223"/>
      <c r="S85" s="223"/>
      <c r="T85" s="223"/>
      <c r="U85" s="223"/>
      <c r="V85" s="223"/>
      <c r="W85" s="223"/>
      <c r="X85" s="223"/>
      <c r="Y85" s="223"/>
      <c r="Z85" s="223"/>
      <c r="AA85" s="223"/>
      <c r="AB85" s="223"/>
      <c r="AC85" s="223"/>
      <c r="AD85" s="223"/>
      <c r="AE85" s="223"/>
      <c r="AF85" s="223"/>
      <c r="AG85" s="223"/>
      <c r="AH85" s="223"/>
      <c r="AI85" s="223"/>
      <c r="AJ85" s="223"/>
      <c r="AK85" s="223"/>
      <c r="AL85" s="223"/>
    </row>
    <row r="86" spans="1:38" ht="13.8">
      <c r="A86" s="223"/>
      <c r="B86" s="223"/>
      <c r="C86" s="223"/>
      <c r="D86" s="223"/>
      <c r="E86" s="223"/>
      <c r="F86" s="223"/>
      <c r="G86" s="223"/>
      <c r="H86" s="223"/>
      <c r="I86" s="223"/>
      <c r="J86" s="223"/>
      <c r="K86" s="223"/>
      <c r="L86" s="223"/>
      <c r="M86" s="223"/>
      <c r="N86" s="223"/>
      <c r="O86" s="223"/>
      <c r="P86" s="223"/>
      <c r="Q86" s="223"/>
      <c r="R86" s="223"/>
      <c r="S86" s="223"/>
      <c r="T86" s="223"/>
      <c r="U86" s="223"/>
      <c r="V86" s="223"/>
      <c r="W86" s="223"/>
      <c r="X86" s="223"/>
      <c r="Y86" s="223"/>
      <c r="Z86" s="223"/>
      <c r="AA86" s="223"/>
      <c r="AB86" s="223"/>
      <c r="AC86" s="223"/>
      <c r="AD86" s="223"/>
      <c r="AE86" s="223"/>
      <c r="AF86" s="223"/>
      <c r="AG86" s="223"/>
      <c r="AH86" s="223"/>
      <c r="AI86" s="223"/>
      <c r="AJ86" s="223"/>
      <c r="AK86" s="223"/>
      <c r="AL86" s="223"/>
    </row>
    <row r="87" spans="1:38" ht="13.8">
      <c r="A87" s="223"/>
      <c r="B87" s="223"/>
      <c r="C87" s="223"/>
      <c r="D87" s="223"/>
      <c r="E87" s="223"/>
      <c r="F87" s="223"/>
      <c r="G87" s="223"/>
      <c r="H87" s="223"/>
      <c r="I87" s="223"/>
      <c r="J87" s="223"/>
      <c r="K87" s="223"/>
      <c r="L87" s="223"/>
      <c r="M87" s="223"/>
      <c r="N87" s="223"/>
      <c r="O87" s="223"/>
      <c r="P87" s="223"/>
      <c r="Q87" s="223"/>
      <c r="R87" s="223"/>
      <c r="S87" s="223"/>
      <c r="T87" s="223"/>
      <c r="U87" s="223"/>
      <c r="V87" s="223"/>
      <c r="W87" s="223"/>
      <c r="X87" s="223"/>
      <c r="Y87" s="223"/>
      <c r="Z87" s="223"/>
      <c r="AA87" s="223"/>
      <c r="AB87" s="223"/>
      <c r="AC87" s="223"/>
      <c r="AD87" s="223"/>
      <c r="AE87" s="223"/>
      <c r="AF87" s="223"/>
      <c r="AG87" s="223"/>
      <c r="AH87" s="223"/>
      <c r="AI87" s="223"/>
      <c r="AJ87" s="223"/>
      <c r="AK87" s="223"/>
      <c r="AL87" s="223"/>
    </row>
    <row r="88" spans="1:38" ht="13.8">
      <c r="A88" s="223"/>
      <c r="B88" s="223"/>
      <c r="C88" s="223"/>
      <c r="D88" s="223"/>
      <c r="E88" s="223"/>
      <c r="F88" s="223"/>
      <c r="G88" s="223"/>
      <c r="H88" s="223"/>
      <c r="I88" s="223"/>
      <c r="J88" s="223"/>
      <c r="K88" s="223"/>
      <c r="L88" s="223"/>
      <c r="M88" s="223"/>
      <c r="N88" s="223"/>
      <c r="O88" s="223"/>
      <c r="P88" s="223"/>
      <c r="Q88" s="223"/>
      <c r="R88" s="223"/>
      <c r="S88" s="223"/>
      <c r="T88" s="223"/>
      <c r="U88" s="223"/>
      <c r="V88" s="223"/>
      <c r="W88" s="223"/>
      <c r="X88" s="223"/>
      <c r="Y88" s="223"/>
      <c r="Z88" s="223"/>
      <c r="AA88" s="223"/>
      <c r="AB88" s="223"/>
      <c r="AC88" s="223"/>
      <c r="AD88" s="223"/>
      <c r="AE88" s="223"/>
      <c r="AF88" s="223"/>
      <c r="AG88" s="223"/>
      <c r="AH88" s="223"/>
      <c r="AI88" s="223"/>
      <c r="AJ88" s="223"/>
      <c r="AK88" s="223"/>
      <c r="AL88" s="223"/>
    </row>
    <row r="89" spans="1:38" ht="13.8">
      <c r="A89" s="223"/>
      <c r="B89" s="223"/>
      <c r="C89" s="223"/>
      <c r="D89" s="223"/>
      <c r="E89" s="223"/>
      <c r="F89" s="223"/>
      <c r="G89" s="223"/>
      <c r="H89" s="223"/>
      <c r="I89" s="223"/>
      <c r="J89" s="223"/>
      <c r="K89" s="223"/>
      <c r="L89" s="223"/>
      <c r="M89" s="223"/>
      <c r="N89" s="223"/>
      <c r="O89" s="223"/>
      <c r="P89" s="223"/>
      <c r="Q89" s="223"/>
      <c r="R89" s="223"/>
      <c r="S89" s="223"/>
      <c r="T89" s="223"/>
      <c r="U89" s="223"/>
      <c r="V89" s="223"/>
      <c r="W89" s="223"/>
      <c r="X89" s="223"/>
      <c r="Y89" s="223"/>
      <c r="Z89" s="223"/>
      <c r="AA89" s="223"/>
      <c r="AB89" s="223"/>
      <c r="AC89" s="223"/>
      <c r="AD89" s="223"/>
      <c r="AE89" s="223"/>
      <c r="AF89" s="223"/>
      <c r="AG89" s="223"/>
      <c r="AH89" s="223"/>
      <c r="AI89" s="223"/>
      <c r="AJ89" s="223"/>
      <c r="AK89" s="223"/>
      <c r="AL89" s="223"/>
    </row>
    <row r="90" spans="1:38" ht="13.8">
      <c r="A90" s="223"/>
      <c r="B90" s="223"/>
      <c r="C90" s="223"/>
      <c r="D90" s="223"/>
      <c r="E90" s="223"/>
      <c r="F90" s="223"/>
      <c r="G90" s="223"/>
      <c r="H90" s="223"/>
      <c r="I90" s="223"/>
      <c r="J90" s="223"/>
      <c r="K90" s="223"/>
      <c r="L90" s="223"/>
      <c r="M90" s="223"/>
      <c r="N90" s="223"/>
      <c r="O90" s="223"/>
      <c r="P90" s="223"/>
      <c r="Q90" s="223"/>
      <c r="R90" s="223"/>
      <c r="S90" s="223"/>
      <c r="T90" s="223"/>
      <c r="U90" s="223"/>
      <c r="V90" s="223"/>
      <c r="W90" s="223"/>
      <c r="X90" s="223"/>
      <c r="Y90" s="223"/>
      <c r="Z90" s="223"/>
      <c r="AA90" s="223"/>
      <c r="AB90" s="223"/>
      <c r="AC90" s="223"/>
      <c r="AD90" s="223"/>
      <c r="AE90" s="223"/>
      <c r="AF90" s="223"/>
      <c r="AG90" s="223"/>
      <c r="AH90" s="223"/>
      <c r="AI90" s="223"/>
      <c r="AJ90" s="223"/>
      <c r="AK90" s="223"/>
      <c r="AL90" s="223"/>
    </row>
    <row r="91" spans="1:38" ht="13.8">
      <c r="A91" s="223"/>
      <c r="B91" s="223"/>
      <c r="C91" s="223"/>
      <c r="D91" s="223"/>
      <c r="E91" s="223"/>
      <c r="F91" s="223"/>
      <c r="G91" s="223"/>
      <c r="H91" s="223"/>
      <c r="I91" s="223"/>
      <c r="J91" s="223"/>
      <c r="K91" s="223"/>
      <c r="L91" s="223"/>
      <c r="M91" s="223"/>
      <c r="N91" s="223"/>
      <c r="O91" s="223"/>
      <c r="P91" s="223"/>
      <c r="Q91" s="223"/>
      <c r="R91" s="223"/>
      <c r="S91" s="223"/>
      <c r="T91" s="223"/>
      <c r="U91" s="223"/>
      <c r="V91" s="223"/>
      <c r="W91" s="223"/>
      <c r="X91" s="223"/>
      <c r="Y91" s="223"/>
      <c r="Z91" s="223"/>
      <c r="AA91" s="223"/>
      <c r="AB91" s="223"/>
      <c r="AC91" s="223"/>
      <c r="AD91" s="223"/>
      <c r="AE91" s="223"/>
      <c r="AF91" s="223"/>
      <c r="AG91" s="223"/>
      <c r="AH91" s="223"/>
      <c r="AI91" s="223"/>
      <c r="AJ91" s="223"/>
      <c r="AK91" s="223"/>
      <c r="AL91" s="223"/>
    </row>
    <row r="92" spans="1:38" ht="13.8">
      <c r="A92" s="223"/>
      <c r="B92" s="223"/>
      <c r="C92" s="223"/>
      <c r="D92" s="223"/>
      <c r="E92" s="223"/>
      <c r="F92" s="223"/>
      <c r="G92" s="223"/>
      <c r="H92" s="223"/>
      <c r="I92" s="223"/>
      <c r="J92" s="223"/>
      <c r="K92" s="223"/>
      <c r="L92" s="223"/>
      <c r="M92" s="223"/>
      <c r="N92" s="223"/>
      <c r="O92" s="223"/>
      <c r="P92" s="223"/>
      <c r="Q92" s="223"/>
      <c r="R92" s="223"/>
      <c r="S92" s="223"/>
      <c r="T92" s="223"/>
      <c r="U92" s="223"/>
      <c r="V92" s="223"/>
      <c r="W92" s="223"/>
      <c r="X92" s="223"/>
      <c r="Y92" s="223"/>
      <c r="Z92" s="223"/>
      <c r="AA92" s="223"/>
      <c r="AB92" s="223"/>
      <c r="AC92" s="223"/>
      <c r="AD92" s="223"/>
      <c r="AE92" s="223"/>
      <c r="AF92" s="223"/>
      <c r="AG92" s="223"/>
      <c r="AH92" s="223"/>
      <c r="AI92" s="223"/>
      <c r="AJ92" s="223"/>
      <c r="AK92" s="223"/>
      <c r="AL92" s="223"/>
    </row>
    <row r="93" spans="1:38" ht="13.8">
      <c r="A93" s="223"/>
      <c r="B93" s="223"/>
      <c r="C93" s="223"/>
      <c r="D93" s="223"/>
      <c r="E93" s="223"/>
      <c r="F93" s="223"/>
      <c r="G93" s="223"/>
      <c r="H93" s="223"/>
      <c r="I93" s="223"/>
      <c r="J93" s="223"/>
      <c r="K93" s="223"/>
      <c r="L93" s="223"/>
      <c r="M93" s="223"/>
      <c r="N93" s="223"/>
      <c r="O93" s="223"/>
      <c r="P93" s="223"/>
      <c r="Q93" s="223"/>
      <c r="R93" s="223"/>
      <c r="S93" s="223"/>
      <c r="T93" s="223"/>
      <c r="U93" s="223"/>
      <c r="V93" s="223"/>
      <c r="W93" s="223"/>
      <c r="X93" s="223"/>
      <c r="Y93" s="223"/>
      <c r="Z93" s="223"/>
      <c r="AA93" s="223"/>
      <c r="AB93" s="223"/>
      <c r="AC93" s="223"/>
      <c r="AD93" s="223"/>
      <c r="AE93" s="223"/>
      <c r="AF93" s="223"/>
      <c r="AG93" s="223"/>
      <c r="AH93" s="223"/>
      <c r="AI93" s="223"/>
      <c r="AJ93" s="223"/>
      <c r="AK93" s="223"/>
      <c r="AL93" s="223"/>
    </row>
    <row r="94" spans="1:38" ht="13.8">
      <c r="A94" s="223"/>
      <c r="B94" s="223"/>
      <c r="C94" s="223"/>
      <c r="D94" s="223"/>
      <c r="E94" s="223"/>
      <c r="F94" s="223"/>
      <c r="G94" s="223"/>
      <c r="H94" s="223"/>
      <c r="I94" s="223"/>
      <c r="J94" s="223"/>
      <c r="K94" s="223"/>
      <c r="L94" s="223"/>
      <c r="M94" s="223"/>
      <c r="N94" s="223"/>
      <c r="O94" s="223"/>
      <c r="P94" s="223"/>
      <c r="Q94" s="223"/>
      <c r="R94" s="223"/>
      <c r="S94" s="223"/>
      <c r="T94" s="223"/>
      <c r="U94" s="223"/>
      <c r="V94" s="223"/>
      <c r="W94" s="223"/>
      <c r="X94" s="223"/>
      <c r="Y94" s="223"/>
      <c r="Z94" s="223"/>
      <c r="AA94" s="223"/>
      <c r="AB94" s="223"/>
      <c r="AC94" s="223"/>
      <c r="AD94" s="223"/>
      <c r="AE94" s="223"/>
      <c r="AF94" s="223"/>
      <c r="AG94" s="223"/>
      <c r="AH94" s="223"/>
      <c r="AI94" s="223"/>
      <c r="AJ94" s="223"/>
      <c r="AK94" s="223"/>
      <c r="AL94" s="223"/>
    </row>
    <row r="95" spans="1:38" ht="13.8">
      <c r="A95" s="223"/>
      <c r="B95" s="223"/>
      <c r="C95" s="223"/>
      <c r="D95" s="223"/>
      <c r="E95" s="223"/>
      <c r="F95" s="223"/>
      <c r="G95" s="223"/>
      <c r="H95" s="223"/>
      <c r="I95" s="223"/>
      <c r="J95" s="223"/>
      <c r="K95" s="223"/>
      <c r="L95" s="223"/>
      <c r="M95" s="223"/>
      <c r="N95" s="223"/>
      <c r="O95" s="223"/>
      <c r="P95" s="223"/>
      <c r="Q95" s="223"/>
      <c r="R95" s="223"/>
      <c r="S95" s="223"/>
      <c r="T95" s="223"/>
      <c r="U95" s="223"/>
      <c r="V95" s="223"/>
      <c r="W95" s="223"/>
      <c r="X95" s="223"/>
      <c r="Y95" s="223"/>
      <c r="Z95" s="223"/>
      <c r="AA95" s="223"/>
      <c r="AB95" s="223"/>
      <c r="AC95" s="223"/>
      <c r="AD95" s="223"/>
      <c r="AE95" s="223"/>
      <c r="AF95" s="223"/>
      <c r="AG95" s="223"/>
      <c r="AH95" s="223"/>
      <c r="AI95" s="223"/>
      <c r="AJ95" s="223"/>
      <c r="AK95" s="223"/>
      <c r="AL95" s="223"/>
    </row>
    <row r="96" spans="1:38" ht="13.8">
      <c r="A96" s="223"/>
      <c r="B96" s="223"/>
      <c r="C96" s="223"/>
      <c r="D96" s="223"/>
      <c r="E96" s="223"/>
      <c r="F96" s="223"/>
      <c r="G96" s="223"/>
      <c r="H96" s="223"/>
      <c r="I96" s="223"/>
      <c r="J96" s="223"/>
      <c r="K96" s="223"/>
      <c r="L96" s="223"/>
      <c r="M96" s="223"/>
      <c r="N96" s="223"/>
      <c r="O96" s="223"/>
      <c r="P96" s="223"/>
      <c r="Q96" s="223"/>
      <c r="R96" s="223"/>
      <c r="S96" s="223"/>
      <c r="T96" s="223"/>
      <c r="U96" s="223"/>
      <c r="V96" s="223"/>
      <c r="W96" s="223"/>
      <c r="X96" s="223"/>
      <c r="Y96" s="223"/>
      <c r="Z96" s="223"/>
      <c r="AA96" s="223"/>
      <c r="AB96" s="223"/>
      <c r="AC96" s="223"/>
      <c r="AD96" s="223"/>
      <c r="AE96" s="223"/>
      <c r="AF96" s="223"/>
      <c r="AG96" s="223"/>
      <c r="AH96" s="223"/>
      <c r="AI96" s="223"/>
      <c r="AJ96" s="223"/>
      <c r="AK96" s="223"/>
      <c r="AL96" s="223"/>
    </row>
    <row r="97" spans="1:38" ht="13.8">
      <c r="A97" s="223"/>
      <c r="B97" s="223"/>
      <c r="C97" s="223"/>
      <c r="D97" s="223"/>
      <c r="E97" s="223"/>
      <c r="F97" s="223"/>
      <c r="G97" s="223"/>
      <c r="H97" s="223"/>
      <c r="I97" s="223"/>
      <c r="J97" s="223"/>
      <c r="K97" s="223"/>
      <c r="L97" s="223"/>
      <c r="M97" s="223"/>
      <c r="N97" s="223"/>
      <c r="O97" s="223"/>
      <c r="P97" s="223"/>
      <c r="Q97" s="223"/>
      <c r="R97" s="223"/>
      <c r="S97" s="223"/>
      <c r="T97" s="223"/>
      <c r="U97" s="223"/>
      <c r="V97" s="223"/>
      <c r="W97" s="223"/>
      <c r="X97" s="223"/>
      <c r="Y97" s="223"/>
      <c r="Z97" s="223"/>
      <c r="AA97" s="223"/>
      <c r="AB97" s="223"/>
      <c r="AC97" s="223"/>
      <c r="AD97" s="223"/>
      <c r="AE97" s="223"/>
      <c r="AF97" s="223"/>
      <c r="AG97" s="223"/>
      <c r="AH97" s="223"/>
      <c r="AI97" s="223"/>
      <c r="AJ97" s="223"/>
      <c r="AK97" s="223"/>
      <c r="AL97" s="223"/>
    </row>
    <row r="98" spans="1:38" ht="13.8">
      <c r="A98" s="223"/>
      <c r="B98" s="223"/>
      <c r="C98" s="223"/>
      <c r="D98" s="223"/>
      <c r="E98" s="223"/>
      <c r="F98" s="223"/>
      <c r="G98" s="223"/>
      <c r="H98" s="223"/>
      <c r="I98" s="223"/>
      <c r="J98" s="223"/>
      <c r="K98" s="223"/>
      <c r="L98" s="223"/>
      <c r="M98" s="223"/>
      <c r="N98" s="223"/>
      <c r="O98" s="223"/>
      <c r="P98" s="223"/>
      <c r="Q98" s="223"/>
      <c r="R98" s="223"/>
      <c r="S98" s="223"/>
      <c r="T98" s="223"/>
      <c r="U98" s="223"/>
      <c r="V98" s="223"/>
      <c r="W98" s="223"/>
      <c r="X98" s="223"/>
      <c r="Y98" s="223"/>
      <c r="Z98" s="223"/>
      <c r="AA98" s="223"/>
      <c r="AB98" s="223"/>
      <c r="AC98" s="223"/>
      <c r="AD98" s="223"/>
      <c r="AE98" s="223"/>
      <c r="AF98" s="223"/>
      <c r="AG98" s="223"/>
      <c r="AH98" s="223"/>
      <c r="AI98" s="223"/>
      <c r="AJ98" s="223"/>
      <c r="AK98" s="223"/>
      <c r="AL98" s="223"/>
    </row>
    <row r="99" spans="1:38" ht="13.8">
      <c r="A99" s="223"/>
      <c r="B99" s="223"/>
      <c r="C99" s="223"/>
      <c r="D99" s="223"/>
      <c r="E99" s="223"/>
      <c r="F99" s="223"/>
      <c r="G99" s="223"/>
      <c r="H99" s="223"/>
      <c r="I99" s="223"/>
      <c r="J99" s="223"/>
      <c r="K99" s="223"/>
      <c r="L99" s="223"/>
      <c r="M99" s="223"/>
      <c r="N99" s="223"/>
      <c r="O99" s="223"/>
      <c r="P99" s="223"/>
      <c r="Q99" s="223"/>
      <c r="R99" s="223"/>
      <c r="S99" s="223"/>
      <c r="T99" s="223"/>
      <c r="U99" s="223"/>
      <c r="V99" s="223"/>
      <c r="W99" s="223"/>
      <c r="X99" s="223"/>
      <c r="Y99" s="223"/>
      <c r="Z99" s="223"/>
      <c r="AA99" s="223"/>
      <c r="AB99" s="223"/>
      <c r="AC99" s="223"/>
      <c r="AD99" s="223"/>
      <c r="AE99" s="223"/>
      <c r="AF99" s="223"/>
      <c r="AG99" s="223"/>
      <c r="AH99" s="223"/>
      <c r="AI99" s="223"/>
      <c r="AJ99" s="223"/>
      <c r="AK99" s="223"/>
      <c r="AL99" s="223"/>
    </row>
    <row r="100" spans="1:38" ht="13.8">
      <c r="A100" s="223"/>
      <c r="B100" s="223"/>
      <c r="C100" s="223"/>
      <c r="D100" s="223"/>
      <c r="E100" s="223"/>
      <c r="F100" s="223"/>
      <c r="G100" s="223"/>
      <c r="H100" s="223"/>
      <c r="I100" s="223"/>
      <c r="J100" s="223"/>
      <c r="K100" s="223"/>
      <c r="L100" s="223"/>
      <c r="M100" s="223"/>
      <c r="N100" s="223"/>
      <c r="O100" s="223"/>
      <c r="P100" s="223"/>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row>
    <row r="101" spans="1:38" ht="13.8">
      <c r="A101" s="223"/>
      <c r="B101" s="223"/>
      <c r="C101" s="223"/>
      <c r="D101" s="223"/>
      <c r="E101" s="223"/>
      <c r="F101" s="223"/>
      <c r="G101" s="223"/>
      <c r="H101" s="223"/>
      <c r="I101" s="223"/>
      <c r="J101" s="223"/>
      <c r="K101" s="223"/>
      <c r="L101" s="223"/>
      <c r="M101" s="223"/>
      <c r="N101" s="223"/>
      <c r="O101" s="223"/>
      <c r="P101" s="223"/>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row>
    <row r="102" spans="1:38" ht="13.8">
      <c r="A102" s="223"/>
      <c r="B102" s="223"/>
      <c r="C102" s="223"/>
      <c r="D102" s="223"/>
      <c r="E102" s="223"/>
      <c r="F102" s="223"/>
      <c r="G102" s="223"/>
      <c r="H102" s="223"/>
      <c r="I102" s="223"/>
      <c r="J102" s="223"/>
      <c r="K102" s="223"/>
      <c r="L102" s="223"/>
      <c r="M102" s="223"/>
      <c r="N102" s="223"/>
      <c r="O102" s="223"/>
      <c r="P102" s="223"/>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row>
    <row r="103" spans="1:38" ht="13.8">
      <c r="A103" s="223"/>
      <c r="B103" s="223"/>
      <c r="C103" s="223"/>
      <c r="D103" s="223"/>
      <c r="E103" s="223"/>
      <c r="F103" s="223"/>
      <c r="G103" s="223"/>
      <c r="H103" s="223"/>
      <c r="I103" s="223"/>
      <c r="J103" s="223"/>
      <c r="K103" s="223"/>
      <c r="L103" s="223"/>
      <c r="M103" s="223"/>
      <c r="N103" s="223"/>
      <c r="O103" s="223"/>
      <c r="P103" s="223"/>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row>
    <row r="104" spans="1:38" ht="13.8">
      <c r="A104" s="223"/>
      <c r="B104" s="223"/>
      <c r="C104" s="223"/>
      <c r="D104" s="223"/>
      <c r="E104" s="223"/>
      <c r="F104" s="223"/>
      <c r="G104" s="223"/>
      <c r="H104" s="223"/>
      <c r="I104" s="223"/>
      <c r="J104" s="223"/>
      <c r="K104" s="223"/>
      <c r="L104" s="223"/>
      <c r="M104" s="223"/>
      <c r="N104" s="223"/>
      <c r="O104" s="223"/>
      <c r="P104" s="223"/>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row>
    <row r="105" spans="1:38" ht="13.8">
      <c r="A105" s="223"/>
      <c r="B105" s="223"/>
      <c r="C105" s="223"/>
      <c r="D105" s="223"/>
      <c r="E105" s="223"/>
      <c r="F105" s="223"/>
      <c r="G105" s="223"/>
      <c r="H105" s="223"/>
      <c r="I105" s="223"/>
      <c r="J105" s="223"/>
      <c r="K105" s="223"/>
      <c r="L105" s="223"/>
      <c r="M105" s="223"/>
      <c r="N105" s="223"/>
      <c r="O105" s="223"/>
      <c r="P105" s="223"/>
      <c r="Q105" s="223"/>
      <c r="R105" s="223"/>
      <c r="S105" s="223"/>
      <c r="T105" s="223"/>
      <c r="U105" s="223"/>
      <c r="V105" s="223"/>
      <c r="W105" s="223"/>
      <c r="X105" s="223"/>
      <c r="Y105" s="223"/>
      <c r="Z105" s="223"/>
      <c r="AA105" s="223"/>
      <c r="AB105" s="223"/>
      <c r="AC105" s="223"/>
      <c r="AD105" s="223"/>
      <c r="AE105" s="223"/>
      <c r="AF105" s="223"/>
      <c r="AG105" s="223"/>
      <c r="AH105" s="223"/>
      <c r="AI105" s="223"/>
      <c r="AJ105" s="223"/>
      <c r="AK105" s="223"/>
      <c r="AL105" s="223"/>
    </row>
    <row r="106" spans="1:38" ht="13.8">
      <c r="A106" s="223"/>
      <c r="B106" s="223"/>
      <c r="C106" s="223"/>
      <c r="D106" s="223"/>
      <c r="E106" s="223"/>
      <c r="F106" s="223"/>
      <c r="G106" s="223"/>
      <c r="H106" s="223"/>
      <c r="I106" s="223"/>
      <c r="J106" s="223"/>
      <c r="K106" s="223"/>
      <c r="L106" s="223"/>
      <c r="M106" s="223"/>
      <c r="N106" s="223"/>
      <c r="O106" s="223"/>
      <c r="P106" s="223"/>
      <c r="Q106" s="223"/>
      <c r="R106" s="223"/>
      <c r="S106" s="223"/>
      <c r="T106" s="223"/>
      <c r="U106" s="223"/>
      <c r="V106" s="223"/>
      <c r="W106" s="223"/>
      <c r="X106" s="223"/>
      <c r="Y106" s="223"/>
      <c r="Z106" s="223"/>
      <c r="AA106" s="223"/>
      <c r="AB106" s="223"/>
      <c r="AC106" s="223"/>
      <c r="AD106" s="223"/>
      <c r="AE106" s="223"/>
      <c r="AF106" s="223"/>
      <c r="AG106" s="223"/>
      <c r="AH106" s="223"/>
      <c r="AI106" s="223"/>
      <c r="AJ106" s="223"/>
      <c r="AK106" s="223"/>
      <c r="AL106" s="223"/>
    </row>
    <row r="107" spans="1:38" ht="13.8">
      <c r="A107" s="223"/>
      <c r="B107" s="223"/>
      <c r="C107" s="223"/>
      <c r="D107" s="223"/>
      <c r="E107" s="223"/>
      <c r="F107" s="223"/>
      <c r="G107" s="223"/>
      <c r="H107" s="223"/>
      <c r="I107" s="223"/>
      <c r="J107" s="223"/>
      <c r="K107" s="223"/>
      <c r="L107" s="223"/>
      <c r="M107" s="223"/>
      <c r="N107" s="223"/>
      <c r="O107" s="223"/>
      <c r="P107" s="223"/>
      <c r="Q107" s="223"/>
      <c r="R107" s="223"/>
      <c r="S107" s="223"/>
      <c r="T107" s="223"/>
      <c r="U107" s="223"/>
      <c r="V107" s="223"/>
      <c r="W107" s="223"/>
      <c r="X107" s="223"/>
      <c r="Y107" s="223"/>
      <c r="Z107" s="223"/>
      <c r="AA107" s="223"/>
      <c r="AB107" s="223"/>
      <c r="AC107" s="223"/>
      <c r="AD107" s="223"/>
      <c r="AE107" s="223"/>
      <c r="AF107" s="223"/>
      <c r="AG107" s="223"/>
      <c r="AH107" s="223"/>
      <c r="AI107" s="223"/>
      <c r="AJ107" s="223"/>
      <c r="AK107" s="223"/>
      <c r="AL107" s="223"/>
    </row>
    <row r="108" spans="1:38" ht="13.8">
      <c r="A108" s="223"/>
      <c r="B108" s="223"/>
      <c r="C108" s="223"/>
      <c r="D108" s="223"/>
      <c r="E108" s="223"/>
      <c r="F108" s="223"/>
      <c r="G108" s="223"/>
      <c r="H108" s="223"/>
      <c r="I108" s="223"/>
      <c r="J108" s="223"/>
      <c r="K108" s="223"/>
      <c r="L108" s="223"/>
      <c r="M108" s="223"/>
      <c r="N108" s="223"/>
      <c r="O108" s="223"/>
      <c r="P108" s="223"/>
      <c r="Q108" s="223"/>
      <c r="R108" s="223"/>
      <c r="S108" s="223"/>
      <c r="T108" s="223"/>
      <c r="U108" s="223"/>
      <c r="V108" s="223"/>
      <c r="W108" s="223"/>
      <c r="X108" s="223"/>
      <c r="Y108" s="223"/>
      <c r="Z108" s="223"/>
      <c r="AA108" s="223"/>
      <c r="AB108" s="223"/>
      <c r="AC108" s="223"/>
      <c r="AD108" s="223"/>
      <c r="AE108" s="223"/>
      <c r="AF108" s="223"/>
      <c r="AG108" s="223"/>
      <c r="AH108" s="223"/>
      <c r="AI108" s="223"/>
      <c r="AJ108" s="223"/>
      <c r="AK108" s="223"/>
      <c r="AL108" s="223"/>
    </row>
    <row r="109" spans="1:38" ht="13.8">
      <c r="A109" s="223"/>
      <c r="B109" s="223"/>
      <c r="C109" s="223"/>
      <c r="D109" s="223"/>
      <c r="E109" s="223"/>
      <c r="F109" s="223"/>
      <c r="G109" s="223"/>
      <c r="H109" s="223"/>
      <c r="I109" s="223"/>
      <c r="J109" s="223"/>
      <c r="K109" s="223"/>
      <c r="L109" s="223"/>
      <c r="M109" s="223"/>
      <c r="N109" s="223"/>
      <c r="O109" s="223"/>
      <c r="P109" s="223"/>
      <c r="Q109" s="223"/>
      <c r="R109" s="223"/>
      <c r="S109" s="223"/>
      <c r="T109" s="223"/>
      <c r="U109" s="223"/>
      <c r="V109" s="223"/>
      <c r="W109" s="223"/>
      <c r="X109" s="223"/>
      <c r="Y109" s="223"/>
      <c r="Z109" s="223"/>
      <c r="AA109" s="223"/>
      <c r="AB109" s="223"/>
      <c r="AC109" s="223"/>
      <c r="AD109" s="223"/>
      <c r="AE109" s="223"/>
      <c r="AF109" s="223"/>
      <c r="AG109" s="223"/>
      <c r="AH109" s="223"/>
      <c r="AI109" s="223"/>
      <c r="AJ109" s="223"/>
      <c r="AK109" s="223"/>
      <c r="AL109" s="223"/>
    </row>
    <row r="110" spans="1:38" ht="13.8">
      <c r="A110" s="223"/>
      <c r="B110" s="223"/>
      <c r="C110" s="223"/>
      <c r="D110" s="223"/>
      <c r="E110" s="223"/>
      <c r="F110" s="223"/>
      <c r="G110" s="223"/>
      <c r="H110" s="223"/>
      <c r="I110" s="223"/>
      <c r="J110" s="223"/>
      <c r="K110" s="223"/>
      <c r="L110" s="223"/>
      <c r="M110" s="223"/>
      <c r="N110" s="223"/>
      <c r="O110" s="223"/>
      <c r="P110" s="223"/>
      <c r="Q110" s="223"/>
      <c r="R110" s="223"/>
      <c r="S110" s="223"/>
      <c r="T110" s="223"/>
      <c r="U110" s="223"/>
      <c r="V110" s="223"/>
      <c r="W110" s="223"/>
      <c r="X110" s="223"/>
      <c r="Y110" s="223"/>
      <c r="Z110" s="223"/>
      <c r="AA110" s="223"/>
      <c r="AB110" s="223"/>
      <c r="AC110" s="223"/>
      <c r="AD110" s="223"/>
      <c r="AE110" s="223"/>
      <c r="AF110" s="223"/>
      <c r="AG110" s="223"/>
      <c r="AH110" s="223"/>
      <c r="AI110" s="223"/>
      <c r="AJ110" s="223"/>
      <c r="AK110" s="223"/>
      <c r="AL110" s="223"/>
    </row>
    <row r="111" spans="1:38" ht="13.8">
      <c r="A111" s="223"/>
      <c r="B111" s="223"/>
      <c r="C111" s="223"/>
      <c r="D111" s="223"/>
      <c r="E111" s="223"/>
      <c r="F111" s="223"/>
      <c r="G111" s="223"/>
      <c r="H111" s="223"/>
      <c r="I111" s="223"/>
      <c r="J111" s="223"/>
      <c r="K111" s="223"/>
      <c r="L111" s="223"/>
      <c r="M111" s="223"/>
      <c r="N111" s="223"/>
      <c r="O111" s="223"/>
      <c r="P111" s="223"/>
      <c r="Q111" s="223"/>
      <c r="R111" s="223"/>
      <c r="S111" s="223"/>
      <c r="T111" s="223"/>
      <c r="U111" s="223"/>
      <c r="V111" s="223"/>
      <c r="W111" s="223"/>
      <c r="X111" s="223"/>
      <c r="Y111" s="223"/>
      <c r="Z111" s="223"/>
      <c r="AA111" s="223"/>
      <c r="AB111" s="223"/>
      <c r="AC111" s="223"/>
      <c r="AD111" s="223"/>
      <c r="AE111" s="223"/>
      <c r="AF111" s="223"/>
      <c r="AG111" s="223"/>
      <c r="AH111" s="223"/>
      <c r="AI111" s="223"/>
      <c r="AJ111" s="223"/>
      <c r="AK111" s="223"/>
      <c r="AL111" s="223"/>
    </row>
    <row r="112" spans="1:38" ht="13.8">
      <c r="A112" s="223"/>
      <c r="B112" s="223"/>
      <c r="C112" s="223"/>
      <c r="D112" s="223"/>
      <c r="E112" s="223"/>
      <c r="F112" s="223"/>
      <c r="G112" s="223"/>
      <c r="H112" s="223"/>
      <c r="I112" s="223"/>
      <c r="J112" s="223"/>
      <c r="K112" s="223"/>
      <c r="L112" s="223"/>
      <c r="M112" s="223"/>
      <c r="N112" s="223"/>
      <c r="O112" s="223"/>
      <c r="P112" s="223"/>
      <c r="Q112" s="223"/>
      <c r="R112" s="223"/>
      <c r="S112" s="223"/>
      <c r="T112" s="223"/>
      <c r="U112" s="223"/>
      <c r="V112" s="223"/>
      <c r="W112" s="223"/>
      <c r="X112" s="223"/>
      <c r="Y112" s="223"/>
      <c r="Z112" s="223"/>
      <c r="AA112" s="223"/>
      <c r="AB112" s="223"/>
      <c r="AC112" s="223"/>
      <c r="AD112" s="223"/>
      <c r="AE112" s="223"/>
      <c r="AF112" s="223"/>
      <c r="AG112" s="223"/>
      <c r="AH112" s="223"/>
      <c r="AI112" s="223"/>
      <c r="AJ112" s="223"/>
      <c r="AK112" s="223"/>
      <c r="AL112" s="223"/>
    </row>
    <row r="113" spans="1:38" ht="13.8">
      <c r="A113" s="223"/>
      <c r="B113" s="223"/>
      <c r="C113" s="223"/>
      <c r="D113" s="223"/>
      <c r="E113" s="223"/>
      <c r="F113" s="223"/>
      <c r="G113" s="223"/>
      <c r="H113" s="223"/>
      <c r="I113" s="223"/>
      <c r="J113" s="223"/>
      <c r="K113" s="223"/>
      <c r="L113" s="223"/>
      <c r="M113" s="223"/>
      <c r="N113" s="223"/>
      <c r="O113" s="223"/>
      <c r="P113" s="223"/>
      <c r="Q113" s="223"/>
      <c r="R113" s="223"/>
      <c r="S113" s="223"/>
      <c r="T113" s="223"/>
      <c r="U113" s="223"/>
      <c r="V113" s="223"/>
      <c r="W113" s="223"/>
      <c r="X113" s="223"/>
      <c r="Y113" s="223"/>
      <c r="Z113" s="223"/>
      <c r="AA113" s="223"/>
      <c r="AB113" s="223"/>
      <c r="AC113" s="223"/>
      <c r="AD113" s="223"/>
      <c r="AE113" s="223"/>
      <c r="AF113" s="223"/>
      <c r="AG113" s="223"/>
      <c r="AH113" s="223"/>
      <c r="AI113" s="223"/>
      <c r="AJ113" s="223"/>
      <c r="AK113" s="223"/>
      <c r="AL113" s="223"/>
    </row>
    <row r="114" spans="1:38" ht="13.8">
      <c r="A114" s="223"/>
      <c r="B114" s="223"/>
      <c r="C114" s="223"/>
      <c r="D114" s="223"/>
      <c r="E114" s="223"/>
      <c r="F114" s="223"/>
      <c r="G114" s="223"/>
      <c r="H114" s="223"/>
      <c r="I114" s="223"/>
      <c r="J114" s="223"/>
      <c r="K114" s="223"/>
      <c r="L114" s="223"/>
      <c r="M114" s="223"/>
      <c r="N114" s="223"/>
      <c r="O114" s="223"/>
      <c r="P114" s="223"/>
      <c r="Q114" s="223"/>
      <c r="R114" s="223"/>
      <c r="S114" s="223"/>
      <c r="T114" s="223"/>
      <c r="U114" s="223"/>
      <c r="V114" s="223"/>
      <c r="W114" s="223"/>
      <c r="X114" s="223"/>
      <c r="Y114" s="223"/>
      <c r="Z114" s="223"/>
      <c r="AA114" s="223"/>
      <c r="AB114" s="223"/>
      <c r="AC114" s="223"/>
      <c r="AD114" s="223"/>
      <c r="AE114" s="223"/>
      <c r="AF114" s="223"/>
      <c r="AG114" s="223"/>
      <c r="AH114" s="223"/>
      <c r="AI114" s="223"/>
      <c r="AJ114" s="223"/>
      <c r="AK114" s="223"/>
      <c r="AL114" s="223"/>
    </row>
    <row r="115" spans="1:38" ht="13.8">
      <c r="A115" s="223"/>
      <c r="B115" s="223"/>
      <c r="C115" s="223"/>
      <c r="D115" s="223"/>
      <c r="E115" s="223"/>
      <c r="F115" s="223"/>
      <c r="G115" s="223"/>
      <c r="H115" s="223"/>
      <c r="I115" s="223"/>
      <c r="J115" s="223"/>
      <c r="K115" s="223"/>
      <c r="L115" s="223"/>
      <c r="M115" s="223"/>
      <c r="N115" s="223"/>
      <c r="O115" s="223"/>
      <c r="P115" s="223"/>
      <c r="Q115" s="223"/>
      <c r="R115" s="223"/>
      <c r="S115" s="223"/>
      <c r="T115" s="223"/>
      <c r="U115" s="223"/>
      <c r="V115" s="223"/>
      <c r="W115" s="223"/>
      <c r="X115" s="223"/>
      <c r="Y115" s="223"/>
      <c r="Z115" s="223"/>
      <c r="AA115" s="223"/>
      <c r="AB115" s="223"/>
      <c r="AC115" s="223"/>
      <c r="AD115" s="223"/>
      <c r="AE115" s="223"/>
      <c r="AF115" s="223"/>
      <c r="AG115" s="223"/>
      <c r="AH115" s="223"/>
      <c r="AI115" s="223"/>
      <c r="AJ115" s="223"/>
      <c r="AK115" s="223"/>
      <c r="AL115" s="223"/>
    </row>
    <row r="116" spans="1:38" ht="13.8">
      <c r="A116" s="223"/>
      <c r="B116" s="223"/>
      <c r="C116" s="223"/>
      <c r="D116" s="223"/>
      <c r="E116" s="223"/>
      <c r="F116" s="223"/>
      <c r="G116" s="223"/>
      <c r="H116" s="223"/>
      <c r="I116" s="223"/>
      <c r="J116" s="223"/>
      <c r="K116" s="223"/>
      <c r="L116" s="223"/>
      <c r="M116" s="223"/>
      <c r="N116" s="223"/>
      <c r="O116" s="223"/>
      <c r="P116" s="223"/>
      <c r="Q116" s="223"/>
      <c r="R116" s="223"/>
      <c r="S116" s="223"/>
      <c r="T116" s="223"/>
      <c r="U116" s="223"/>
      <c r="V116" s="223"/>
      <c r="W116" s="223"/>
      <c r="X116" s="223"/>
      <c r="Y116" s="223"/>
      <c r="Z116" s="223"/>
      <c r="AA116" s="223"/>
      <c r="AB116" s="223"/>
      <c r="AC116" s="223"/>
      <c r="AD116" s="223"/>
      <c r="AE116" s="223"/>
      <c r="AF116" s="223"/>
      <c r="AG116" s="223"/>
      <c r="AH116" s="223"/>
      <c r="AI116" s="223"/>
      <c r="AJ116" s="223"/>
      <c r="AK116" s="223"/>
      <c r="AL116" s="223"/>
    </row>
    <row r="117" spans="1:38" ht="13.8">
      <c r="A117" s="223"/>
      <c r="B117" s="223"/>
      <c r="C117" s="223"/>
      <c r="D117" s="223"/>
      <c r="E117" s="223"/>
      <c r="F117" s="223"/>
      <c r="G117" s="223"/>
      <c r="H117" s="223"/>
      <c r="I117" s="223"/>
      <c r="J117" s="223"/>
      <c r="K117" s="223"/>
      <c r="L117" s="223"/>
      <c r="M117" s="223"/>
      <c r="N117" s="223"/>
      <c r="O117" s="223"/>
      <c r="P117" s="223"/>
      <c r="Q117" s="223"/>
      <c r="R117" s="223"/>
      <c r="S117" s="223"/>
      <c r="T117" s="223"/>
      <c r="U117" s="223"/>
      <c r="V117" s="223"/>
      <c r="W117" s="223"/>
      <c r="X117" s="223"/>
      <c r="Y117" s="223"/>
      <c r="Z117" s="223"/>
      <c r="AA117" s="223"/>
      <c r="AB117" s="223"/>
      <c r="AC117" s="223"/>
      <c r="AD117" s="223"/>
      <c r="AE117" s="223"/>
      <c r="AF117" s="223"/>
      <c r="AG117" s="223"/>
      <c r="AH117" s="223"/>
      <c r="AI117" s="223"/>
      <c r="AJ117" s="223"/>
      <c r="AK117" s="223"/>
      <c r="AL117" s="223"/>
    </row>
    <row r="118" spans="1:38" ht="13.8">
      <c r="A118" s="223"/>
      <c r="B118" s="223"/>
      <c r="C118" s="223"/>
      <c r="D118" s="223"/>
      <c r="E118" s="223"/>
      <c r="F118" s="223"/>
      <c r="G118" s="223"/>
      <c r="H118" s="223"/>
      <c r="I118" s="223"/>
      <c r="J118" s="223"/>
      <c r="K118" s="223"/>
      <c r="L118" s="223"/>
      <c r="M118" s="223"/>
      <c r="N118" s="223"/>
      <c r="O118" s="223"/>
      <c r="P118" s="223"/>
      <c r="Q118" s="223"/>
      <c r="R118" s="223"/>
      <c r="S118" s="223"/>
      <c r="T118" s="223"/>
      <c r="U118" s="223"/>
      <c r="V118" s="223"/>
      <c r="W118" s="223"/>
      <c r="X118" s="223"/>
      <c r="Y118" s="223"/>
      <c r="Z118" s="223"/>
      <c r="AA118" s="223"/>
      <c r="AB118" s="223"/>
      <c r="AC118" s="223"/>
      <c r="AD118" s="223"/>
      <c r="AE118" s="223"/>
      <c r="AF118" s="223"/>
      <c r="AG118" s="223"/>
      <c r="AH118" s="223"/>
      <c r="AI118" s="223"/>
      <c r="AJ118" s="223"/>
      <c r="AK118" s="223"/>
      <c r="AL118" s="223"/>
    </row>
    <row r="119" spans="1:38" ht="13.8">
      <c r="A119" s="223"/>
      <c r="B119" s="223"/>
      <c r="C119" s="223"/>
      <c r="D119" s="223"/>
      <c r="E119" s="223"/>
      <c r="F119" s="223"/>
      <c r="G119" s="223"/>
      <c r="H119" s="223"/>
      <c r="I119" s="223"/>
      <c r="J119" s="223"/>
      <c r="K119" s="223"/>
      <c r="L119" s="223"/>
      <c r="M119" s="223"/>
      <c r="N119" s="223"/>
      <c r="O119" s="223"/>
      <c r="P119" s="223"/>
      <c r="Q119" s="223"/>
      <c r="R119" s="223"/>
      <c r="S119" s="223"/>
      <c r="T119" s="223"/>
      <c r="U119" s="223"/>
      <c r="V119" s="223"/>
      <c r="W119" s="223"/>
      <c r="X119" s="223"/>
      <c r="Y119" s="223"/>
      <c r="Z119" s="223"/>
      <c r="AA119" s="223"/>
      <c r="AB119" s="223"/>
      <c r="AC119" s="223"/>
      <c r="AD119" s="223"/>
      <c r="AE119" s="223"/>
      <c r="AF119" s="223"/>
      <c r="AG119" s="223"/>
      <c r="AH119" s="223"/>
      <c r="AI119" s="223"/>
      <c r="AJ119" s="223"/>
      <c r="AK119" s="223"/>
      <c r="AL119" s="223"/>
    </row>
    <row r="120" spans="1:38" ht="13.8">
      <c r="A120" s="223"/>
      <c r="B120" s="223"/>
      <c r="C120" s="223"/>
      <c r="D120" s="223"/>
      <c r="E120" s="223"/>
      <c r="F120" s="223"/>
      <c r="G120" s="223"/>
      <c r="H120" s="223"/>
      <c r="I120" s="223"/>
      <c r="J120" s="223"/>
      <c r="K120" s="223"/>
      <c r="L120" s="223"/>
      <c r="M120" s="223"/>
      <c r="N120" s="223"/>
      <c r="O120" s="223"/>
      <c r="P120" s="223"/>
      <c r="Q120" s="223"/>
      <c r="R120" s="223"/>
      <c r="S120" s="223"/>
      <c r="T120" s="223"/>
      <c r="U120" s="223"/>
      <c r="V120" s="223"/>
      <c r="W120" s="223"/>
      <c r="X120" s="223"/>
      <c r="Y120" s="223"/>
      <c r="Z120" s="223"/>
      <c r="AA120" s="223"/>
      <c r="AB120" s="223"/>
      <c r="AC120" s="223"/>
      <c r="AD120" s="223"/>
      <c r="AE120" s="223"/>
      <c r="AF120" s="223"/>
      <c r="AG120" s="223"/>
      <c r="AH120" s="223"/>
      <c r="AI120" s="223"/>
      <c r="AJ120" s="223"/>
      <c r="AK120" s="223"/>
      <c r="AL120" s="223"/>
    </row>
    <row r="121" spans="1:38" ht="13.8">
      <c r="A121" s="223"/>
      <c r="B121" s="223"/>
      <c r="C121" s="223"/>
      <c r="D121" s="223"/>
      <c r="E121" s="223"/>
      <c r="F121" s="223"/>
      <c r="G121" s="223"/>
      <c r="H121" s="223"/>
      <c r="I121" s="223"/>
      <c r="J121" s="223"/>
      <c r="K121" s="223"/>
      <c r="L121" s="223"/>
      <c r="M121" s="223"/>
      <c r="N121" s="223"/>
      <c r="O121" s="223"/>
      <c r="P121" s="223"/>
      <c r="Q121" s="223"/>
      <c r="R121" s="223"/>
      <c r="S121" s="223"/>
      <c r="T121" s="223"/>
      <c r="U121" s="223"/>
      <c r="V121" s="223"/>
      <c r="W121" s="223"/>
      <c r="X121" s="223"/>
      <c r="Y121" s="223"/>
      <c r="Z121" s="223"/>
      <c r="AA121" s="223"/>
      <c r="AB121" s="223"/>
      <c r="AC121" s="223"/>
      <c r="AD121" s="223"/>
      <c r="AE121" s="223"/>
      <c r="AF121" s="223"/>
      <c r="AG121" s="223"/>
      <c r="AH121" s="223"/>
      <c r="AI121" s="223"/>
      <c r="AJ121" s="223"/>
      <c r="AK121" s="223"/>
      <c r="AL121" s="223"/>
    </row>
    <row r="122" spans="1:38" ht="13.8">
      <c r="A122" s="223"/>
      <c r="B122" s="223"/>
      <c r="C122" s="223"/>
      <c r="D122" s="223"/>
      <c r="E122" s="223"/>
      <c r="F122" s="223"/>
      <c r="G122" s="223"/>
      <c r="H122" s="223"/>
      <c r="I122" s="223"/>
      <c r="J122" s="223"/>
      <c r="K122" s="223"/>
      <c r="L122" s="223"/>
      <c r="M122" s="223"/>
      <c r="N122" s="223"/>
      <c r="O122" s="223"/>
      <c r="P122" s="223"/>
      <c r="Q122" s="223"/>
      <c r="R122" s="223"/>
      <c r="S122" s="223"/>
      <c r="T122" s="223"/>
      <c r="U122" s="223"/>
      <c r="V122" s="223"/>
      <c r="W122" s="223"/>
      <c r="X122" s="223"/>
      <c r="Y122" s="223"/>
      <c r="Z122" s="223"/>
      <c r="AA122" s="223"/>
      <c r="AB122" s="223"/>
      <c r="AC122" s="223"/>
      <c r="AD122" s="223"/>
      <c r="AE122" s="223"/>
      <c r="AF122" s="223"/>
      <c r="AG122" s="223"/>
      <c r="AH122" s="223"/>
      <c r="AI122" s="223"/>
      <c r="AJ122" s="223"/>
      <c r="AK122" s="223"/>
      <c r="AL122" s="223"/>
    </row>
    <row r="123" spans="1:38" ht="13.8">
      <c r="A123" s="223"/>
      <c r="B123" s="223"/>
      <c r="C123" s="223"/>
      <c r="D123" s="223"/>
      <c r="E123" s="223"/>
      <c r="F123" s="223"/>
      <c r="G123" s="223"/>
      <c r="H123" s="223"/>
      <c r="I123" s="223"/>
      <c r="J123" s="223"/>
      <c r="K123" s="223"/>
      <c r="L123" s="223"/>
      <c r="M123" s="223"/>
      <c r="N123" s="223"/>
      <c r="O123" s="223"/>
      <c r="P123" s="223"/>
      <c r="Q123" s="223"/>
      <c r="R123" s="223"/>
      <c r="S123" s="223"/>
      <c r="T123" s="223"/>
      <c r="U123" s="223"/>
      <c r="V123" s="223"/>
      <c r="W123" s="223"/>
      <c r="X123" s="223"/>
      <c r="Y123" s="223"/>
      <c r="Z123" s="223"/>
      <c r="AA123" s="223"/>
      <c r="AB123" s="223"/>
      <c r="AC123" s="223"/>
      <c r="AD123" s="223"/>
      <c r="AE123" s="223"/>
      <c r="AF123" s="223"/>
      <c r="AG123" s="223"/>
      <c r="AH123" s="223"/>
      <c r="AI123" s="223"/>
      <c r="AJ123" s="223"/>
      <c r="AK123" s="223"/>
      <c r="AL123" s="223"/>
    </row>
    <row r="124" spans="1:38" ht="13.8">
      <c r="A124" s="223"/>
      <c r="B124" s="223"/>
      <c r="C124" s="223"/>
      <c r="D124" s="223"/>
      <c r="E124" s="223"/>
      <c r="F124" s="223"/>
      <c r="G124" s="223"/>
      <c r="H124" s="223"/>
      <c r="I124" s="223"/>
      <c r="J124" s="223"/>
      <c r="K124" s="223"/>
      <c r="L124" s="223"/>
      <c r="M124" s="223"/>
      <c r="N124" s="223"/>
      <c r="O124" s="223"/>
      <c r="P124" s="223"/>
      <c r="Q124" s="223"/>
      <c r="R124" s="223"/>
      <c r="S124" s="223"/>
      <c r="T124" s="223"/>
      <c r="U124" s="223"/>
      <c r="V124" s="223"/>
      <c r="W124" s="223"/>
      <c r="X124" s="223"/>
      <c r="Y124" s="223"/>
      <c r="Z124" s="223"/>
      <c r="AA124" s="223"/>
      <c r="AB124" s="223"/>
      <c r="AC124" s="223"/>
      <c r="AD124" s="223"/>
      <c r="AE124" s="223"/>
      <c r="AF124" s="223"/>
      <c r="AG124" s="223"/>
      <c r="AH124" s="223"/>
      <c r="AI124" s="223"/>
      <c r="AJ124" s="223"/>
      <c r="AK124" s="223"/>
      <c r="AL124" s="223"/>
    </row>
    <row r="125" spans="1:38" ht="13.8">
      <c r="A125" s="223"/>
      <c r="B125" s="223"/>
      <c r="C125" s="223"/>
      <c r="D125" s="223"/>
      <c r="E125" s="223"/>
      <c r="F125" s="223"/>
      <c r="G125" s="223"/>
      <c r="H125" s="223"/>
      <c r="I125" s="223"/>
      <c r="J125" s="223"/>
      <c r="K125" s="223"/>
      <c r="L125" s="223"/>
      <c r="M125" s="223"/>
      <c r="N125" s="223"/>
      <c r="O125" s="223"/>
      <c r="P125" s="223"/>
      <c r="Q125" s="223"/>
      <c r="R125" s="223"/>
      <c r="S125" s="223"/>
      <c r="T125" s="223"/>
      <c r="U125" s="223"/>
      <c r="V125" s="223"/>
      <c r="W125" s="223"/>
      <c r="X125" s="223"/>
      <c r="Y125" s="223"/>
      <c r="Z125" s="223"/>
      <c r="AA125" s="223"/>
      <c r="AB125" s="223"/>
      <c r="AC125" s="223"/>
      <c r="AD125" s="223"/>
      <c r="AE125" s="223"/>
      <c r="AF125" s="223"/>
      <c r="AG125" s="223"/>
      <c r="AH125" s="223"/>
      <c r="AI125" s="223"/>
      <c r="AJ125" s="223"/>
      <c r="AK125" s="223"/>
      <c r="AL125" s="223"/>
    </row>
    <row r="126" spans="1:38" ht="13.8">
      <c r="A126" s="223"/>
      <c r="B126" s="223"/>
      <c r="C126" s="223"/>
      <c r="D126" s="223"/>
      <c r="E126" s="223"/>
      <c r="F126" s="223"/>
      <c r="G126" s="223"/>
      <c r="H126" s="223"/>
      <c r="I126" s="223"/>
      <c r="J126" s="223"/>
      <c r="K126" s="223"/>
      <c r="L126" s="223"/>
      <c r="M126" s="223"/>
      <c r="N126" s="223"/>
      <c r="O126" s="223"/>
      <c r="P126" s="223"/>
      <c r="Q126" s="223"/>
      <c r="R126" s="223"/>
      <c r="S126" s="223"/>
      <c r="T126" s="223"/>
      <c r="U126" s="223"/>
      <c r="V126" s="223"/>
      <c r="W126" s="223"/>
      <c r="X126" s="223"/>
      <c r="Y126" s="223"/>
      <c r="Z126" s="223"/>
      <c r="AA126" s="223"/>
      <c r="AB126" s="223"/>
      <c r="AC126" s="223"/>
      <c r="AD126" s="223"/>
      <c r="AE126" s="223"/>
      <c r="AF126" s="223"/>
      <c r="AG126" s="223"/>
      <c r="AH126" s="223"/>
      <c r="AI126" s="223"/>
      <c r="AJ126" s="223"/>
      <c r="AK126" s="223"/>
      <c r="AL126" s="223"/>
    </row>
    <row r="127" spans="1:38" ht="13.8">
      <c r="A127" s="223"/>
      <c r="B127" s="223"/>
      <c r="C127" s="223"/>
      <c r="D127" s="223"/>
      <c r="E127" s="223"/>
      <c r="F127" s="223"/>
      <c r="G127" s="223"/>
      <c r="H127" s="223"/>
      <c r="I127" s="223"/>
      <c r="J127" s="223"/>
      <c r="K127" s="223"/>
      <c r="L127" s="223"/>
      <c r="M127" s="223"/>
      <c r="N127" s="223"/>
      <c r="O127" s="223"/>
      <c r="P127" s="223"/>
      <c r="Q127" s="223"/>
      <c r="R127" s="223"/>
      <c r="S127" s="223"/>
      <c r="T127" s="223"/>
      <c r="U127" s="223"/>
      <c r="V127" s="223"/>
      <c r="W127" s="223"/>
      <c r="X127" s="223"/>
      <c r="Y127" s="223"/>
      <c r="Z127" s="223"/>
      <c r="AA127" s="223"/>
      <c r="AB127" s="223"/>
      <c r="AC127" s="223"/>
      <c r="AD127" s="223"/>
      <c r="AE127" s="223"/>
      <c r="AF127" s="223"/>
      <c r="AG127" s="223"/>
      <c r="AH127" s="223"/>
      <c r="AI127" s="223"/>
      <c r="AJ127" s="223"/>
      <c r="AK127" s="223"/>
      <c r="AL127" s="223"/>
    </row>
    <row r="128" spans="1:38" ht="13.8">
      <c r="A128" s="223"/>
      <c r="B128" s="223"/>
      <c r="C128" s="223"/>
      <c r="D128" s="223"/>
      <c r="E128" s="223"/>
      <c r="F128" s="223"/>
      <c r="G128" s="223"/>
      <c r="H128" s="223"/>
      <c r="I128" s="223"/>
      <c r="J128" s="223"/>
      <c r="K128" s="223"/>
      <c r="L128" s="223"/>
      <c r="M128" s="223"/>
      <c r="N128" s="223"/>
      <c r="O128" s="223"/>
      <c r="P128" s="223"/>
      <c r="Q128" s="223"/>
      <c r="R128" s="223"/>
      <c r="S128" s="223"/>
      <c r="T128" s="223"/>
      <c r="U128" s="223"/>
      <c r="V128" s="223"/>
      <c r="W128" s="223"/>
      <c r="X128" s="223"/>
      <c r="Y128" s="223"/>
      <c r="Z128" s="223"/>
      <c r="AA128" s="223"/>
      <c r="AB128" s="223"/>
      <c r="AC128" s="223"/>
      <c r="AD128" s="223"/>
      <c r="AE128" s="223"/>
      <c r="AF128" s="223"/>
      <c r="AG128" s="223"/>
      <c r="AH128" s="223"/>
      <c r="AI128" s="223"/>
      <c r="AJ128" s="223"/>
      <c r="AK128" s="223"/>
      <c r="AL128" s="223"/>
    </row>
    <row r="129" spans="1:38" ht="13.8">
      <c r="A129" s="223"/>
      <c r="B129" s="223"/>
      <c r="C129" s="223"/>
      <c r="D129" s="223"/>
      <c r="E129" s="223"/>
      <c r="F129" s="223"/>
      <c r="G129" s="223"/>
      <c r="H129" s="223"/>
      <c r="I129" s="223"/>
      <c r="J129" s="223"/>
      <c r="K129" s="223"/>
      <c r="L129" s="223"/>
      <c r="M129" s="223"/>
      <c r="N129" s="223"/>
      <c r="O129" s="223"/>
      <c r="P129" s="223"/>
      <c r="Q129" s="223"/>
      <c r="R129" s="223"/>
      <c r="S129" s="223"/>
      <c r="T129" s="223"/>
      <c r="U129" s="223"/>
      <c r="V129" s="223"/>
      <c r="W129" s="223"/>
      <c r="X129" s="223"/>
      <c r="Y129" s="223"/>
      <c r="Z129" s="223"/>
      <c r="AA129" s="223"/>
      <c r="AB129" s="223"/>
      <c r="AC129" s="223"/>
      <c r="AD129" s="223"/>
      <c r="AE129" s="223"/>
      <c r="AF129" s="223"/>
      <c r="AG129" s="223"/>
      <c r="AH129" s="223"/>
      <c r="AI129" s="223"/>
      <c r="AJ129" s="223"/>
      <c r="AK129" s="223"/>
      <c r="AL129" s="223"/>
    </row>
    <row r="130" spans="1:38" ht="13.8">
      <c r="A130" s="223"/>
      <c r="B130" s="223"/>
      <c r="C130" s="223"/>
      <c r="D130" s="223"/>
      <c r="E130" s="223"/>
      <c r="F130" s="223"/>
      <c r="G130" s="223"/>
      <c r="H130" s="223"/>
      <c r="I130" s="223"/>
      <c r="J130" s="223"/>
      <c r="K130" s="223"/>
      <c r="L130" s="223"/>
      <c r="M130" s="223"/>
      <c r="N130" s="223"/>
      <c r="O130" s="223"/>
      <c r="P130" s="223"/>
      <c r="Q130" s="223"/>
      <c r="R130" s="223"/>
      <c r="S130" s="223"/>
      <c r="T130" s="223"/>
      <c r="U130" s="223"/>
      <c r="V130" s="223"/>
      <c r="W130" s="223"/>
      <c r="X130" s="223"/>
      <c r="Y130" s="223"/>
      <c r="Z130" s="223"/>
      <c r="AA130" s="223"/>
      <c r="AB130" s="223"/>
      <c r="AC130" s="223"/>
      <c r="AD130" s="223"/>
      <c r="AE130" s="223"/>
      <c r="AF130" s="223"/>
      <c r="AG130" s="223"/>
      <c r="AH130" s="223"/>
      <c r="AI130" s="223"/>
      <c r="AJ130" s="223"/>
      <c r="AK130" s="223"/>
      <c r="AL130" s="223"/>
    </row>
    <row r="131" spans="1:38" ht="13.8">
      <c r="A131" s="223"/>
      <c r="B131" s="223"/>
      <c r="C131" s="223"/>
      <c r="D131" s="223"/>
      <c r="E131" s="223"/>
      <c r="F131" s="223"/>
      <c r="G131" s="223"/>
      <c r="H131" s="223"/>
      <c r="I131" s="223"/>
      <c r="J131" s="223"/>
      <c r="K131" s="223"/>
      <c r="L131" s="223"/>
      <c r="M131" s="223"/>
      <c r="N131" s="223"/>
      <c r="O131" s="223"/>
      <c r="P131" s="223"/>
      <c r="Q131" s="223"/>
      <c r="R131" s="223"/>
      <c r="S131" s="223"/>
      <c r="T131" s="223"/>
      <c r="U131" s="223"/>
      <c r="V131" s="223"/>
      <c r="W131" s="223"/>
      <c r="X131" s="223"/>
      <c r="Y131" s="223"/>
      <c r="Z131" s="223"/>
      <c r="AA131" s="223"/>
      <c r="AB131" s="223"/>
      <c r="AC131" s="223"/>
      <c r="AD131" s="223"/>
      <c r="AE131" s="223"/>
      <c r="AF131" s="223"/>
      <c r="AG131" s="223"/>
      <c r="AH131" s="223"/>
      <c r="AI131" s="223"/>
      <c r="AJ131" s="223"/>
      <c r="AK131" s="223"/>
      <c r="AL131" s="223"/>
    </row>
    <row r="132" spans="1:38" ht="13.8">
      <c r="A132" s="223"/>
      <c r="B132" s="223"/>
      <c r="C132" s="223"/>
      <c r="D132" s="223"/>
      <c r="E132" s="223"/>
      <c r="F132" s="223"/>
      <c r="G132" s="223"/>
      <c r="H132" s="223"/>
      <c r="I132" s="223"/>
      <c r="J132" s="223"/>
      <c r="K132" s="223"/>
      <c r="L132" s="223"/>
      <c r="M132" s="223"/>
      <c r="N132" s="223"/>
      <c r="O132" s="223"/>
      <c r="P132" s="223"/>
      <c r="Q132" s="223"/>
      <c r="R132" s="223"/>
      <c r="S132" s="223"/>
      <c r="T132" s="223"/>
      <c r="U132" s="223"/>
      <c r="V132" s="223"/>
      <c r="W132" s="223"/>
      <c r="X132" s="223"/>
      <c r="Y132" s="223"/>
      <c r="Z132" s="223"/>
      <c r="AA132" s="223"/>
      <c r="AB132" s="223"/>
      <c r="AC132" s="223"/>
      <c r="AD132" s="223"/>
      <c r="AE132" s="223"/>
      <c r="AF132" s="223"/>
      <c r="AG132" s="223"/>
      <c r="AH132" s="223"/>
      <c r="AI132" s="223"/>
      <c r="AJ132" s="223"/>
      <c r="AK132" s="223"/>
      <c r="AL132" s="223"/>
    </row>
    <row r="133" spans="1:38" ht="13.8">
      <c r="A133" s="223"/>
      <c r="B133" s="223"/>
      <c r="C133" s="223"/>
      <c r="D133" s="223"/>
      <c r="E133" s="223"/>
      <c r="F133" s="223"/>
      <c r="G133" s="223"/>
      <c r="H133" s="223"/>
      <c r="I133" s="223"/>
      <c r="J133" s="223"/>
      <c r="K133" s="223"/>
      <c r="L133" s="223"/>
      <c r="M133" s="223"/>
      <c r="N133" s="223"/>
      <c r="O133" s="223"/>
      <c r="P133" s="223"/>
      <c r="Q133" s="223"/>
      <c r="R133" s="223"/>
      <c r="S133" s="223"/>
      <c r="T133" s="223"/>
      <c r="U133" s="223"/>
      <c r="V133" s="223"/>
      <c r="W133" s="223"/>
      <c r="X133" s="223"/>
      <c r="Y133" s="223"/>
      <c r="Z133" s="223"/>
      <c r="AA133" s="223"/>
      <c r="AB133" s="223"/>
      <c r="AC133" s="223"/>
      <c r="AD133" s="223"/>
      <c r="AE133" s="223"/>
      <c r="AF133" s="223"/>
      <c r="AG133" s="223"/>
      <c r="AH133" s="223"/>
      <c r="AI133" s="223"/>
      <c r="AJ133" s="223"/>
      <c r="AK133" s="223"/>
      <c r="AL133" s="223"/>
    </row>
    <row r="134" spans="1:38" ht="13.8">
      <c r="A134" s="223"/>
      <c r="B134" s="223"/>
      <c r="C134" s="223"/>
      <c r="D134" s="223"/>
      <c r="E134" s="223"/>
      <c r="F134" s="223"/>
      <c r="G134" s="223"/>
      <c r="H134" s="223"/>
      <c r="I134" s="223"/>
      <c r="J134" s="223"/>
      <c r="K134" s="223"/>
      <c r="L134" s="223"/>
      <c r="M134" s="223"/>
      <c r="N134" s="223"/>
      <c r="O134" s="223"/>
      <c r="P134" s="223"/>
      <c r="Q134" s="223"/>
      <c r="R134" s="223"/>
      <c r="S134" s="223"/>
      <c r="T134" s="223"/>
      <c r="U134" s="223"/>
      <c r="V134" s="223"/>
      <c r="W134" s="223"/>
      <c r="X134" s="223"/>
      <c r="Y134" s="223"/>
      <c r="Z134" s="223"/>
      <c r="AA134" s="223"/>
      <c r="AB134" s="223"/>
      <c r="AC134" s="223"/>
      <c r="AD134" s="223"/>
      <c r="AE134" s="223"/>
      <c r="AF134" s="223"/>
      <c r="AG134" s="223"/>
      <c r="AH134" s="223"/>
      <c r="AI134" s="223"/>
      <c r="AJ134" s="223"/>
      <c r="AK134" s="223"/>
      <c r="AL134" s="223"/>
    </row>
    <row r="135" spans="1:38" ht="13.8">
      <c r="A135" s="223"/>
      <c r="B135" s="223"/>
      <c r="C135" s="223"/>
      <c r="D135" s="223"/>
      <c r="E135" s="223"/>
      <c r="F135" s="223"/>
      <c r="G135" s="223"/>
      <c r="H135" s="223"/>
      <c r="I135" s="223"/>
      <c r="J135" s="223"/>
      <c r="K135" s="223"/>
      <c r="L135" s="223"/>
      <c r="M135" s="223"/>
      <c r="N135" s="223"/>
      <c r="O135" s="223"/>
      <c r="P135" s="223"/>
      <c r="Q135" s="223"/>
      <c r="R135" s="223"/>
      <c r="S135" s="223"/>
      <c r="T135" s="223"/>
      <c r="U135" s="223"/>
      <c r="V135" s="223"/>
      <c r="W135" s="223"/>
      <c r="X135" s="223"/>
      <c r="Y135" s="223"/>
      <c r="Z135" s="223"/>
      <c r="AA135" s="223"/>
      <c r="AB135" s="223"/>
      <c r="AC135" s="223"/>
      <c r="AD135" s="223"/>
      <c r="AE135" s="223"/>
      <c r="AF135" s="223"/>
      <c r="AG135" s="223"/>
      <c r="AH135" s="223"/>
      <c r="AI135" s="223"/>
      <c r="AJ135" s="223"/>
      <c r="AK135" s="223"/>
      <c r="AL135" s="223"/>
    </row>
    <row r="136" spans="1:38" ht="13.8">
      <c r="A136" s="223"/>
      <c r="B136" s="223"/>
      <c r="C136" s="223"/>
      <c r="D136" s="223"/>
      <c r="E136" s="223"/>
      <c r="F136" s="223"/>
      <c r="G136" s="223"/>
      <c r="H136" s="223"/>
      <c r="I136" s="223"/>
      <c r="J136" s="223"/>
      <c r="K136" s="223"/>
      <c r="L136" s="223"/>
      <c r="M136" s="223"/>
      <c r="N136" s="223"/>
      <c r="O136" s="223"/>
      <c r="P136" s="223"/>
      <c r="Q136" s="223"/>
      <c r="R136" s="223"/>
      <c r="S136" s="223"/>
      <c r="T136" s="223"/>
      <c r="U136" s="223"/>
      <c r="V136" s="223"/>
      <c r="W136" s="223"/>
      <c r="X136" s="223"/>
      <c r="Y136" s="223"/>
      <c r="Z136" s="223"/>
      <c r="AA136" s="223"/>
      <c r="AB136" s="223"/>
      <c r="AC136" s="223"/>
      <c r="AD136" s="223"/>
      <c r="AE136" s="223"/>
      <c r="AF136" s="223"/>
      <c r="AG136" s="223"/>
      <c r="AH136" s="223"/>
      <c r="AI136" s="223"/>
      <c r="AJ136" s="223"/>
      <c r="AK136" s="223"/>
      <c r="AL136" s="223"/>
    </row>
    <row r="137" spans="1:38" ht="13.8">
      <c r="A137" s="223"/>
      <c r="B137" s="223"/>
      <c r="C137" s="223"/>
      <c r="D137" s="223"/>
      <c r="E137" s="223"/>
      <c r="F137" s="223"/>
      <c r="G137" s="223"/>
      <c r="H137" s="223"/>
      <c r="I137" s="223"/>
      <c r="J137" s="223"/>
      <c r="K137" s="223"/>
      <c r="L137" s="223"/>
      <c r="M137" s="223"/>
      <c r="N137" s="223"/>
      <c r="O137" s="223"/>
      <c r="P137" s="223"/>
      <c r="Q137" s="223"/>
      <c r="R137" s="223"/>
      <c r="S137" s="223"/>
      <c r="T137" s="223"/>
      <c r="U137" s="223"/>
      <c r="V137" s="223"/>
      <c r="W137" s="223"/>
      <c r="X137" s="223"/>
      <c r="Y137" s="223"/>
      <c r="Z137" s="223"/>
      <c r="AA137" s="223"/>
      <c r="AB137" s="223"/>
      <c r="AC137" s="223"/>
      <c r="AD137" s="223"/>
      <c r="AE137" s="223"/>
      <c r="AF137" s="223"/>
      <c r="AG137" s="223"/>
      <c r="AH137" s="223"/>
      <c r="AI137" s="223"/>
      <c r="AJ137" s="223"/>
      <c r="AK137" s="223"/>
      <c r="AL137" s="223"/>
    </row>
    <row r="138" spans="1:38" ht="13.8">
      <c r="A138" s="223"/>
      <c r="B138" s="223"/>
      <c r="C138" s="223"/>
      <c r="D138" s="223"/>
      <c r="E138" s="223"/>
      <c r="F138" s="223"/>
      <c r="G138" s="223"/>
      <c r="H138" s="223"/>
      <c r="I138" s="223"/>
      <c r="J138" s="223"/>
      <c r="K138" s="223"/>
      <c r="L138" s="223"/>
      <c r="M138" s="223"/>
      <c r="N138" s="223"/>
      <c r="O138" s="223"/>
      <c r="P138" s="223"/>
      <c r="Q138" s="223"/>
      <c r="R138" s="223"/>
      <c r="S138" s="223"/>
      <c r="T138" s="223"/>
      <c r="U138" s="223"/>
      <c r="V138" s="223"/>
      <c r="W138" s="223"/>
      <c r="X138" s="223"/>
      <c r="Y138" s="223"/>
      <c r="Z138" s="223"/>
      <c r="AA138" s="223"/>
      <c r="AB138" s="223"/>
      <c r="AC138" s="223"/>
      <c r="AD138" s="223"/>
      <c r="AE138" s="223"/>
      <c r="AF138" s="223"/>
      <c r="AG138" s="223"/>
      <c r="AH138" s="223"/>
      <c r="AI138" s="223"/>
      <c r="AJ138" s="223"/>
      <c r="AK138" s="223"/>
      <c r="AL138" s="223"/>
    </row>
    <row r="139" spans="1:38" ht="13.8">
      <c r="A139" s="223"/>
      <c r="B139" s="223"/>
      <c r="C139" s="223"/>
      <c r="D139" s="223"/>
      <c r="E139" s="223"/>
      <c r="F139" s="223"/>
      <c r="G139" s="223"/>
      <c r="H139" s="223"/>
      <c r="I139" s="223"/>
      <c r="J139" s="223"/>
      <c r="K139" s="223"/>
      <c r="L139" s="223"/>
      <c r="M139" s="223"/>
      <c r="N139" s="223"/>
      <c r="O139" s="223"/>
      <c r="P139" s="223"/>
      <c r="Q139" s="223"/>
      <c r="R139" s="223"/>
      <c r="S139" s="223"/>
      <c r="T139" s="223"/>
      <c r="U139" s="223"/>
      <c r="V139" s="223"/>
      <c r="W139" s="223"/>
      <c r="X139" s="223"/>
      <c r="Y139" s="223"/>
      <c r="Z139" s="223"/>
      <c r="AA139" s="223"/>
      <c r="AB139" s="223"/>
      <c r="AC139" s="223"/>
      <c r="AD139" s="223"/>
      <c r="AE139" s="223"/>
      <c r="AF139" s="223"/>
      <c r="AG139" s="223"/>
      <c r="AH139" s="223"/>
      <c r="AI139" s="223"/>
      <c r="AJ139" s="223"/>
      <c r="AK139" s="223"/>
      <c r="AL139" s="223"/>
    </row>
    <row r="140" spans="1:38" ht="13.8">
      <c r="A140" s="223"/>
      <c r="B140" s="223"/>
      <c r="C140" s="223"/>
      <c r="D140" s="223"/>
      <c r="E140" s="223"/>
      <c r="F140" s="223"/>
      <c r="G140" s="223"/>
      <c r="H140" s="223"/>
      <c r="I140" s="223"/>
      <c r="J140" s="223"/>
      <c r="K140" s="223"/>
      <c r="L140" s="223"/>
      <c r="M140" s="223"/>
      <c r="N140" s="223"/>
      <c r="O140" s="223"/>
      <c r="P140" s="223"/>
      <c r="Q140" s="223"/>
      <c r="R140" s="223"/>
      <c r="S140" s="223"/>
      <c r="T140" s="223"/>
      <c r="U140" s="223"/>
      <c r="V140" s="223"/>
      <c r="W140" s="223"/>
      <c r="X140" s="223"/>
      <c r="Y140" s="223"/>
      <c r="Z140" s="223"/>
      <c r="AA140" s="223"/>
      <c r="AB140" s="223"/>
      <c r="AC140" s="223"/>
      <c r="AD140" s="223"/>
      <c r="AE140" s="223"/>
      <c r="AF140" s="223"/>
      <c r="AG140" s="223"/>
      <c r="AH140" s="223"/>
      <c r="AI140" s="223"/>
      <c r="AJ140" s="223"/>
      <c r="AK140" s="223"/>
      <c r="AL140" s="223"/>
    </row>
    <row r="141" spans="1:38" ht="13.8">
      <c r="A141" s="223"/>
      <c r="B141" s="223"/>
      <c r="C141" s="223"/>
      <c r="D141" s="223"/>
      <c r="E141" s="223"/>
      <c r="F141" s="223"/>
      <c r="G141" s="223"/>
      <c r="H141" s="223"/>
      <c r="I141" s="223"/>
      <c r="J141" s="223"/>
      <c r="K141" s="223"/>
      <c r="L141" s="223"/>
      <c r="M141" s="223"/>
      <c r="N141" s="223"/>
      <c r="O141" s="223"/>
      <c r="P141" s="223"/>
      <c r="Q141" s="223"/>
      <c r="R141" s="223"/>
      <c r="S141" s="223"/>
      <c r="T141" s="223"/>
      <c r="U141" s="223"/>
      <c r="V141" s="223"/>
      <c r="W141" s="223"/>
      <c r="X141" s="223"/>
      <c r="Y141" s="223"/>
      <c r="Z141" s="223"/>
      <c r="AA141" s="223"/>
      <c r="AB141" s="223"/>
      <c r="AC141" s="223"/>
      <c r="AD141" s="223"/>
      <c r="AE141" s="223"/>
      <c r="AF141" s="223"/>
      <c r="AG141" s="223"/>
      <c r="AH141" s="223"/>
      <c r="AI141" s="223"/>
      <c r="AJ141" s="223"/>
      <c r="AK141" s="223"/>
      <c r="AL141" s="223"/>
    </row>
    <row r="142" spans="1:38" ht="13.8">
      <c r="A142" s="223"/>
      <c r="B142" s="223"/>
      <c r="C142" s="223"/>
      <c r="D142" s="223"/>
      <c r="E142" s="223"/>
      <c r="F142" s="223"/>
      <c r="G142" s="223"/>
      <c r="H142" s="223"/>
      <c r="I142" s="223"/>
      <c r="J142" s="223"/>
      <c r="K142" s="223"/>
      <c r="L142" s="223"/>
      <c r="M142" s="223"/>
      <c r="N142" s="223"/>
      <c r="O142" s="223"/>
      <c r="P142" s="223"/>
      <c r="Q142" s="223"/>
      <c r="R142" s="223"/>
      <c r="S142" s="223"/>
      <c r="T142" s="223"/>
      <c r="U142" s="223"/>
      <c r="V142" s="223"/>
      <c r="W142" s="223"/>
      <c r="X142" s="223"/>
      <c r="Y142" s="223"/>
      <c r="Z142" s="223"/>
      <c r="AA142" s="223"/>
      <c r="AB142" s="223"/>
      <c r="AC142" s="223"/>
      <c r="AD142" s="223"/>
      <c r="AE142" s="223"/>
      <c r="AF142" s="223"/>
      <c r="AG142" s="223"/>
      <c r="AH142" s="223"/>
      <c r="AI142" s="223"/>
      <c r="AJ142" s="223"/>
      <c r="AK142" s="223"/>
      <c r="AL142" s="223"/>
    </row>
    <row r="143" spans="1:38" ht="13.8">
      <c r="A143" s="223"/>
      <c r="B143" s="223"/>
      <c r="C143" s="223"/>
      <c r="D143" s="223"/>
      <c r="E143" s="223"/>
      <c r="F143" s="223"/>
      <c r="G143" s="223"/>
      <c r="H143" s="223"/>
      <c r="I143" s="223"/>
      <c r="J143" s="223"/>
      <c r="K143" s="223"/>
      <c r="L143" s="223"/>
      <c r="M143" s="223"/>
      <c r="N143" s="223"/>
      <c r="O143" s="223"/>
      <c r="P143" s="223"/>
      <c r="Q143" s="223"/>
      <c r="R143" s="223"/>
      <c r="S143" s="223"/>
      <c r="T143" s="223"/>
      <c r="U143" s="223"/>
      <c r="V143" s="223"/>
      <c r="W143" s="223"/>
      <c r="X143" s="223"/>
      <c r="Y143" s="223"/>
      <c r="Z143" s="223"/>
      <c r="AA143" s="223"/>
      <c r="AB143" s="223"/>
      <c r="AC143" s="223"/>
      <c r="AD143" s="223"/>
      <c r="AE143" s="223"/>
      <c r="AF143" s="223"/>
      <c r="AG143" s="223"/>
      <c r="AH143" s="223"/>
      <c r="AI143" s="223"/>
      <c r="AJ143" s="223"/>
      <c r="AK143" s="223"/>
      <c r="AL143" s="223"/>
    </row>
    <row r="144" spans="1:38" ht="13.8">
      <c r="A144" s="223"/>
      <c r="B144" s="223"/>
      <c r="C144" s="223"/>
      <c r="D144" s="223"/>
      <c r="E144" s="223"/>
      <c r="F144" s="223"/>
      <c r="G144" s="223"/>
      <c r="H144" s="223"/>
      <c r="I144" s="223"/>
      <c r="J144" s="223"/>
      <c r="K144" s="223"/>
      <c r="L144" s="223"/>
      <c r="M144" s="223"/>
      <c r="N144" s="223"/>
      <c r="O144" s="223"/>
      <c r="P144" s="223"/>
      <c r="Q144" s="223"/>
      <c r="R144" s="223"/>
      <c r="S144" s="223"/>
      <c r="T144" s="223"/>
      <c r="U144" s="223"/>
      <c r="V144" s="223"/>
      <c r="W144" s="223"/>
      <c r="X144" s="223"/>
      <c r="Y144" s="223"/>
      <c r="Z144" s="223"/>
      <c r="AA144" s="223"/>
      <c r="AB144" s="223"/>
      <c r="AC144" s="223"/>
      <c r="AD144" s="223"/>
      <c r="AE144" s="223"/>
      <c r="AF144" s="223"/>
      <c r="AG144" s="223"/>
      <c r="AH144" s="223"/>
      <c r="AI144" s="223"/>
      <c r="AJ144" s="223"/>
      <c r="AK144" s="223"/>
      <c r="AL144" s="223"/>
    </row>
    <row r="145" spans="1:38" ht="13.8">
      <c r="A145" s="223"/>
      <c r="B145" s="223"/>
      <c r="C145" s="223"/>
      <c r="D145" s="223"/>
      <c r="E145" s="223"/>
      <c r="F145" s="223"/>
      <c r="G145" s="223"/>
      <c r="H145" s="223"/>
      <c r="I145" s="223"/>
      <c r="J145" s="223"/>
      <c r="K145" s="223"/>
      <c r="L145" s="223"/>
      <c r="M145" s="223"/>
      <c r="N145" s="223"/>
      <c r="O145" s="223"/>
      <c r="P145" s="223"/>
      <c r="Q145" s="223"/>
      <c r="R145" s="223"/>
      <c r="S145" s="223"/>
      <c r="T145" s="223"/>
      <c r="U145" s="223"/>
      <c r="V145" s="223"/>
      <c r="W145" s="223"/>
      <c r="X145" s="223"/>
      <c r="Y145" s="223"/>
      <c r="Z145" s="223"/>
      <c r="AA145" s="223"/>
      <c r="AB145" s="223"/>
      <c r="AC145" s="223"/>
      <c r="AD145" s="223"/>
      <c r="AE145" s="223"/>
      <c r="AF145" s="223"/>
      <c r="AG145" s="223"/>
      <c r="AH145" s="223"/>
      <c r="AI145" s="223"/>
      <c r="AJ145" s="223"/>
      <c r="AK145" s="223"/>
      <c r="AL145" s="223"/>
    </row>
    <row r="146" spans="1:38" ht="13.8">
      <c r="A146" s="223"/>
      <c r="B146" s="223"/>
      <c r="C146" s="223"/>
      <c r="D146" s="223"/>
      <c r="E146" s="223"/>
      <c r="F146" s="223"/>
      <c r="G146" s="223"/>
      <c r="H146" s="223"/>
      <c r="I146" s="223"/>
      <c r="J146" s="223"/>
      <c r="K146" s="223"/>
      <c r="L146" s="223"/>
      <c r="M146" s="223"/>
      <c r="N146" s="223"/>
      <c r="O146" s="223"/>
      <c r="P146" s="223"/>
      <c r="Q146" s="223"/>
      <c r="R146" s="223"/>
      <c r="S146" s="223"/>
      <c r="T146" s="223"/>
      <c r="U146" s="223"/>
      <c r="V146" s="223"/>
      <c r="W146" s="223"/>
      <c r="X146" s="223"/>
      <c r="Y146" s="223"/>
      <c r="Z146" s="223"/>
      <c r="AA146" s="223"/>
      <c r="AB146" s="223"/>
      <c r="AC146" s="223"/>
      <c r="AD146" s="223"/>
      <c r="AE146" s="223"/>
      <c r="AF146" s="223"/>
      <c r="AG146" s="223"/>
      <c r="AH146" s="223"/>
      <c r="AI146" s="223"/>
      <c r="AJ146" s="223"/>
      <c r="AK146" s="223"/>
      <c r="AL146" s="223"/>
    </row>
    <row r="147" spans="1:38" ht="13.8">
      <c r="A147" s="223"/>
      <c r="B147" s="223"/>
      <c r="C147" s="223"/>
      <c r="D147" s="223"/>
      <c r="E147" s="223"/>
      <c r="F147" s="223"/>
      <c r="G147" s="223"/>
      <c r="H147" s="223"/>
      <c r="I147" s="223"/>
      <c r="J147" s="223"/>
      <c r="K147" s="223"/>
      <c r="L147" s="223"/>
      <c r="M147" s="223"/>
      <c r="N147" s="223"/>
      <c r="O147" s="223"/>
      <c r="P147" s="223"/>
      <c r="Q147" s="223"/>
      <c r="R147" s="223"/>
      <c r="S147" s="223"/>
      <c r="T147" s="223"/>
      <c r="U147" s="223"/>
      <c r="V147" s="223"/>
      <c r="W147" s="223"/>
      <c r="X147" s="223"/>
      <c r="Y147" s="223"/>
      <c r="Z147" s="223"/>
      <c r="AA147" s="223"/>
      <c r="AB147" s="223"/>
      <c r="AC147" s="223"/>
      <c r="AD147" s="223"/>
      <c r="AE147" s="223"/>
      <c r="AF147" s="223"/>
      <c r="AG147" s="223"/>
      <c r="AH147" s="223"/>
      <c r="AI147" s="223"/>
      <c r="AJ147" s="223"/>
      <c r="AK147" s="223"/>
      <c r="AL147" s="223"/>
    </row>
    <row r="148" spans="1:38" ht="13.8">
      <c r="A148" s="223"/>
      <c r="B148" s="223"/>
      <c r="C148" s="223"/>
      <c r="D148" s="223"/>
      <c r="E148" s="223"/>
      <c r="F148" s="223"/>
      <c r="G148" s="223"/>
      <c r="H148" s="223"/>
      <c r="I148" s="223"/>
      <c r="J148" s="223"/>
      <c r="K148" s="223"/>
      <c r="L148" s="223"/>
      <c r="M148" s="223"/>
      <c r="N148" s="223"/>
      <c r="O148" s="223"/>
      <c r="P148" s="223"/>
      <c r="Q148" s="223"/>
      <c r="R148" s="223"/>
      <c r="S148" s="223"/>
      <c r="T148" s="223"/>
      <c r="U148" s="223"/>
      <c r="V148" s="223"/>
      <c r="W148" s="223"/>
      <c r="X148" s="223"/>
      <c r="Y148" s="223"/>
      <c r="Z148" s="223"/>
      <c r="AA148" s="223"/>
      <c r="AB148" s="223"/>
      <c r="AC148" s="223"/>
      <c r="AD148" s="223"/>
      <c r="AE148" s="223"/>
      <c r="AF148" s="223"/>
      <c r="AG148" s="223"/>
      <c r="AH148" s="223"/>
      <c r="AI148" s="223"/>
      <c r="AJ148" s="223"/>
      <c r="AK148" s="223"/>
      <c r="AL148" s="223"/>
    </row>
    <row r="149" spans="1:38" ht="13.8">
      <c r="A149" s="223"/>
      <c r="B149" s="223"/>
      <c r="C149" s="223"/>
      <c r="D149" s="223"/>
      <c r="E149" s="223"/>
      <c r="F149" s="223"/>
      <c r="G149" s="223"/>
      <c r="H149" s="223"/>
      <c r="I149" s="223"/>
      <c r="J149" s="223"/>
      <c r="K149" s="223"/>
      <c r="L149" s="223"/>
      <c r="M149" s="223"/>
      <c r="N149" s="223"/>
      <c r="O149" s="223"/>
      <c r="P149" s="223"/>
      <c r="Q149" s="223"/>
      <c r="R149" s="223"/>
      <c r="S149" s="223"/>
      <c r="T149" s="223"/>
      <c r="U149" s="223"/>
      <c r="V149" s="223"/>
      <c r="W149" s="223"/>
      <c r="X149" s="223"/>
      <c r="Y149" s="223"/>
      <c r="Z149" s="223"/>
      <c r="AA149" s="223"/>
      <c r="AB149" s="223"/>
      <c r="AC149" s="223"/>
      <c r="AD149" s="223"/>
      <c r="AE149" s="223"/>
      <c r="AF149" s="223"/>
      <c r="AG149" s="223"/>
      <c r="AH149" s="223"/>
      <c r="AI149" s="223"/>
      <c r="AJ149" s="223"/>
      <c r="AK149" s="223"/>
      <c r="AL149" s="223"/>
    </row>
    <row r="150" spans="1:38" ht="13.8">
      <c r="A150" s="223"/>
      <c r="B150" s="223"/>
      <c r="C150" s="223"/>
      <c r="D150" s="223"/>
      <c r="E150" s="223"/>
      <c r="F150" s="223"/>
      <c r="G150" s="223"/>
      <c r="H150" s="223"/>
      <c r="I150" s="223"/>
      <c r="J150" s="223"/>
      <c r="K150" s="223"/>
      <c r="L150" s="223"/>
      <c r="M150" s="223"/>
      <c r="N150" s="223"/>
      <c r="O150" s="223"/>
      <c r="P150" s="223"/>
      <c r="Q150" s="223"/>
      <c r="R150" s="223"/>
      <c r="S150" s="223"/>
      <c r="T150" s="223"/>
      <c r="U150" s="223"/>
      <c r="V150" s="223"/>
      <c r="W150" s="223"/>
      <c r="X150" s="223"/>
      <c r="Y150" s="223"/>
      <c r="Z150" s="223"/>
      <c r="AA150" s="223"/>
      <c r="AB150" s="223"/>
      <c r="AC150" s="223"/>
      <c r="AD150" s="223"/>
      <c r="AE150" s="223"/>
      <c r="AF150" s="223"/>
      <c r="AG150" s="223"/>
      <c r="AH150" s="223"/>
      <c r="AI150" s="223"/>
      <c r="AJ150" s="223"/>
      <c r="AK150" s="223"/>
      <c r="AL150" s="223"/>
    </row>
    <row r="151" spans="1:38" ht="13.8">
      <c r="A151" s="223"/>
      <c r="B151" s="223"/>
      <c r="C151" s="223"/>
      <c r="D151" s="223"/>
      <c r="E151" s="223"/>
      <c r="F151" s="223"/>
      <c r="G151" s="223"/>
      <c r="H151" s="223"/>
      <c r="I151" s="223"/>
      <c r="J151" s="223"/>
      <c r="K151" s="223"/>
      <c r="L151" s="223"/>
      <c r="M151" s="223"/>
      <c r="N151" s="223"/>
      <c r="O151" s="223"/>
      <c r="P151" s="223"/>
      <c r="Q151" s="223"/>
      <c r="R151" s="223"/>
      <c r="S151" s="223"/>
      <c r="T151" s="223"/>
      <c r="U151" s="223"/>
      <c r="V151" s="223"/>
      <c r="W151" s="223"/>
      <c r="X151" s="223"/>
      <c r="Y151" s="223"/>
      <c r="Z151" s="223"/>
      <c r="AA151" s="223"/>
      <c r="AB151" s="223"/>
      <c r="AC151" s="223"/>
      <c r="AD151" s="223"/>
      <c r="AE151" s="223"/>
      <c r="AF151" s="223"/>
      <c r="AG151" s="223"/>
      <c r="AH151" s="223"/>
      <c r="AI151" s="223"/>
      <c r="AJ151" s="223"/>
      <c r="AK151" s="223"/>
      <c r="AL151" s="223"/>
    </row>
    <row r="152" spans="1:38" ht="13.8">
      <c r="A152" s="223"/>
      <c r="B152" s="223"/>
      <c r="C152" s="223"/>
      <c r="D152" s="223"/>
      <c r="E152" s="223"/>
      <c r="F152" s="223"/>
      <c r="G152" s="223"/>
      <c r="H152" s="223"/>
      <c r="I152" s="223"/>
      <c r="J152" s="223"/>
      <c r="K152" s="223"/>
      <c r="L152" s="223"/>
      <c r="M152" s="223"/>
      <c r="N152" s="223"/>
      <c r="O152" s="223"/>
      <c r="P152" s="223"/>
      <c r="Q152" s="223"/>
      <c r="R152" s="223"/>
      <c r="S152" s="223"/>
      <c r="T152" s="223"/>
      <c r="U152" s="223"/>
      <c r="V152" s="223"/>
      <c r="W152" s="223"/>
      <c r="X152" s="223"/>
      <c r="Y152" s="223"/>
      <c r="Z152" s="223"/>
      <c r="AA152" s="223"/>
      <c r="AB152" s="223"/>
      <c r="AC152" s="223"/>
      <c r="AD152" s="223"/>
      <c r="AE152" s="223"/>
      <c r="AF152" s="223"/>
      <c r="AG152" s="223"/>
      <c r="AH152" s="223"/>
      <c r="AI152" s="223"/>
      <c r="AJ152" s="223"/>
      <c r="AK152" s="223"/>
      <c r="AL152" s="223"/>
    </row>
    <row r="153" spans="1:38" ht="13.8">
      <c r="A153" s="223"/>
      <c r="B153" s="223"/>
      <c r="C153" s="223"/>
      <c r="D153" s="223"/>
      <c r="E153" s="223"/>
      <c r="F153" s="223"/>
      <c r="G153" s="223"/>
      <c r="H153" s="223"/>
      <c r="I153" s="223"/>
      <c r="J153" s="223"/>
      <c r="K153" s="223"/>
      <c r="L153" s="223"/>
      <c r="M153" s="223"/>
      <c r="N153" s="223"/>
      <c r="O153" s="223"/>
      <c r="P153" s="223"/>
      <c r="Q153" s="223"/>
      <c r="R153" s="223"/>
      <c r="S153" s="223"/>
      <c r="T153" s="223"/>
      <c r="U153" s="223"/>
      <c r="V153" s="223"/>
      <c r="W153" s="223"/>
      <c r="X153" s="223"/>
      <c r="Y153" s="223"/>
      <c r="Z153" s="223"/>
      <c r="AA153" s="223"/>
      <c r="AB153" s="223"/>
      <c r="AC153" s="223"/>
      <c r="AD153" s="223"/>
      <c r="AE153" s="223"/>
      <c r="AF153" s="223"/>
      <c r="AG153" s="223"/>
      <c r="AH153" s="223"/>
      <c r="AI153" s="223"/>
      <c r="AJ153" s="223"/>
      <c r="AK153" s="223"/>
      <c r="AL153" s="223"/>
    </row>
    <row r="154" spans="1:38" ht="13.8">
      <c r="A154" s="223"/>
      <c r="B154" s="223"/>
      <c r="C154" s="223"/>
      <c r="D154" s="223"/>
      <c r="E154" s="223"/>
      <c r="F154" s="223"/>
      <c r="G154" s="223"/>
      <c r="H154" s="223"/>
      <c r="I154" s="223"/>
      <c r="J154" s="223"/>
      <c r="K154" s="223"/>
      <c r="L154" s="223"/>
      <c r="M154" s="223"/>
      <c r="N154" s="223"/>
      <c r="O154" s="223"/>
      <c r="P154" s="223"/>
      <c r="Q154" s="223"/>
      <c r="R154" s="223"/>
      <c r="S154" s="223"/>
      <c r="T154" s="223"/>
      <c r="U154" s="223"/>
      <c r="V154" s="223"/>
      <c r="W154" s="223"/>
      <c r="X154" s="223"/>
      <c r="Y154" s="223"/>
      <c r="Z154" s="223"/>
      <c r="AA154" s="223"/>
      <c r="AB154" s="223"/>
      <c r="AC154" s="223"/>
      <c r="AD154" s="223"/>
      <c r="AE154" s="223"/>
      <c r="AF154" s="223"/>
      <c r="AG154" s="223"/>
      <c r="AH154" s="223"/>
      <c r="AI154" s="223"/>
      <c r="AJ154" s="223"/>
      <c r="AK154" s="223"/>
      <c r="AL154" s="223"/>
    </row>
    <row r="155" spans="1:38" ht="13.8">
      <c r="A155" s="223"/>
      <c r="B155" s="223"/>
      <c r="C155" s="223"/>
      <c r="D155" s="223"/>
      <c r="E155" s="223"/>
      <c r="F155" s="223"/>
      <c r="G155" s="223"/>
      <c r="H155" s="223"/>
      <c r="I155" s="223"/>
      <c r="J155" s="223"/>
      <c r="K155" s="223"/>
      <c r="L155" s="223"/>
      <c r="M155" s="223"/>
      <c r="N155" s="223"/>
      <c r="O155" s="223"/>
      <c r="P155" s="223"/>
      <c r="Q155" s="223"/>
      <c r="R155" s="223"/>
      <c r="S155" s="223"/>
      <c r="T155" s="223"/>
      <c r="U155" s="223"/>
      <c r="V155" s="223"/>
      <c r="W155" s="223"/>
      <c r="X155" s="223"/>
      <c r="Y155" s="223"/>
      <c r="Z155" s="223"/>
      <c r="AA155" s="223"/>
      <c r="AB155" s="223"/>
      <c r="AC155" s="223"/>
      <c r="AD155" s="223"/>
      <c r="AE155" s="223"/>
      <c r="AF155" s="223"/>
      <c r="AG155" s="223"/>
      <c r="AH155" s="223"/>
      <c r="AI155" s="223"/>
      <c r="AJ155" s="223"/>
      <c r="AK155" s="223"/>
      <c r="AL155" s="223"/>
    </row>
    <row r="156" spans="1:38" ht="13.8">
      <c r="A156" s="223"/>
      <c r="B156" s="223"/>
      <c r="C156" s="223"/>
      <c r="D156" s="223"/>
      <c r="E156" s="223"/>
      <c r="F156" s="223"/>
      <c r="G156" s="223"/>
      <c r="H156" s="223"/>
      <c r="I156" s="223"/>
      <c r="J156" s="223"/>
      <c r="K156" s="223"/>
      <c r="L156" s="223"/>
      <c r="M156" s="223"/>
      <c r="N156" s="223"/>
      <c r="O156" s="223"/>
      <c r="P156" s="223"/>
      <c r="Q156" s="223"/>
      <c r="R156" s="223"/>
      <c r="S156" s="223"/>
      <c r="T156" s="223"/>
      <c r="U156" s="223"/>
      <c r="V156" s="223"/>
      <c r="W156" s="223"/>
      <c r="X156" s="223"/>
      <c r="Y156" s="223"/>
      <c r="Z156" s="223"/>
      <c r="AA156" s="223"/>
      <c r="AB156" s="223"/>
      <c r="AC156" s="223"/>
      <c r="AD156" s="223"/>
      <c r="AE156" s="223"/>
      <c r="AF156" s="223"/>
      <c r="AG156" s="223"/>
      <c r="AH156" s="223"/>
      <c r="AI156" s="223"/>
      <c r="AJ156" s="223"/>
      <c r="AK156" s="223"/>
      <c r="AL156" s="223"/>
    </row>
    <row r="157" spans="1:38" ht="13.8">
      <c r="A157" s="223"/>
      <c r="B157" s="223"/>
      <c r="C157" s="223"/>
      <c r="D157" s="223"/>
      <c r="E157" s="223"/>
      <c r="F157" s="223"/>
      <c r="G157" s="223"/>
      <c r="H157" s="223"/>
      <c r="I157" s="223"/>
      <c r="J157" s="223"/>
      <c r="K157" s="223"/>
      <c r="L157" s="223"/>
      <c r="M157" s="223"/>
      <c r="N157" s="223"/>
      <c r="O157" s="223"/>
      <c r="P157" s="223"/>
      <c r="Q157" s="223"/>
      <c r="R157" s="223"/>
      <c r="S157" s="223"/>
      <c r="T157" s="223"/>
      <c r="U157" s="223"/>
      <c r="V157" s="223"/>
      <c r="W157" s="223"/>
      <c r="X157" s="223"/>
      <c r="Y157" s="223"/>
      <c r="Z157" s="223"/>
      <c r="AA157" s="223"/>
      <c r="AB157" s="223"/>
      <c r="AC157" s="223"/>
      <c r="AD157" s="223"/>
      <c r="AE157" s="223"/>
      <c r="AF157" s="223"/>
      <c r="AG157" s="223"/>
      <c r="AH157" s="223"/>
      <c r="AI157" s="223"/>
      <c r="AJ157" s="223"/>
      <c r="AK157" s="223"/>
      <c r="AL157" s="223"/>
    </row>
    <row r="158" spans="1:38" ht="13.8">
      <c r="A158" s="223"/>
      <c r="B158" s="223"/>
      <c r="C158" s="223"/>
      <c r="D158" s="223"/>
      <c r="E158" s="223"/>
      <c r="F158" s="223"/>
      <c r="G158" s="223"/>
      <c r="H158" s="223"/>
      <c r="I158" s="223"/>
      <c r="J158" s="223"/>
      <c r="K158" s="223"/>
      <c r="L158" s="223"/>
      <c r="M158" s="223"/>
      <c r="N158" s="223"/>
      <c r="O158" s="223"/>
      <c r="P158" s="223"/>
      <c r="Q158" s="223"/>
      <c r="R158" s="223"/>
      <c r="S158" s="223"/>
      <c r="T158" s="223"/>
      <c r="U158" s="223"/>
      <c r="V158" s="223"/>
      <c r="W158" s="223"/>
      <c r="X158" s="223"/>
      <c r="Y158" s="223"/>
      <c r="Z158" s="223"/>
      <c r="AA158" s="223"/>
      <c r="AB158" s="223"/>
      <c r="AC158" s="223"/>
      <c r="AD158" s="223"/>
      <c r="AE158" s="223"/>
      <c r="AF158" s="223"/>
      <c r="AG158" s="223"/>
      <c r="AH158" s="223"/>
      <c r="AI158" s="223"/>
      <c r="AJ158" s="223"/>
      <c r="AK158" s="223"/>
      <c r="AL158" s="223"/>
    </row>
    <row r="159" spans="1:38" ht="13.8">
      <c r="A159" s="223"/>
      <c r="B159" s="223"/>
      <c r="C159" s="223"/>
      <c r="D159" s="223"/>
      <c r="E159" s="223"/>
      <c r="F159" s="223"/>
      <c r="G159" s="223"/>
      <c r="H159" s="223"/>
      <c r="I159" s="223"/>
      <c r="J159" s="223"/>
      <c r="K159" s="223"/>
      <c r="L159" s="223"/>
      <c r="M159" s="223"/>
      <c r="N159" s="223"/>
      <c r="O159" s="223"/>
      <c r="P159" s="223"/>
      <c r="Q159" s="223"/>
      <c r="R159" s="223"/>
      <c r="S159" s="223"/>
      <c r="T159" s="223"/>
      <c r="U159" s="223"/>
      <c r="V159" s="223"/>
      <c r="W159" s="223"/>
      <c r="X159" s="223"/>
      <c r="Y159" s="223"/>
      <c r="Z159" s="223"/>
      <c r="AA159" s="223"/>
      <c r="AB159" s="223"/>
      <c r="AC159" s="223"/>
      <c r="AD159" s="223"/>
      <c r="AE159" s="223"/>
      <c r="AF159" s="223"/>
      <c r="AG159" s="223"/>
      <c r="AH159" s="223"/>
      <c r="AI159" s="223"/>
      <c r="AJ159" s="223"/>
      <c r="AK159" s="223"/>
      <c r="AL159" s="223"/>
    </row>
    <row r="160" spans="1:38" ht="13.8">
      <c r="A160" s="223"/>
      <c r="B160" s="223"/>
      <c r="C160" s="223"/>
      <c r="D160" s="223"/>
      <c r="E160" s="223"/>
      <c r="F160" s="223"/>
      <c r="G160" s="223"/>
      <c r="H160" s="223"/>
      <c r="I160" s="223"/>
      <c r="J160" s="223"/>
      <c r="K160" s="223"/>
      <c r="L160" s="223"/>
      <c r="M160" s="223"/>
      <c r="N160" s="223"/>
      <c r="O160" s="223"/>
      <c r="P160" s="223"/>
      <c r="Q160" s="223"/>
      <c r="R160" s="223"/>
      <c r="S160" s="223"/>
      <c r="T160" s="223"/>
      <c r="U160" s="223"/>
      <c r="V160" s="223"/>
      <c r="W160" s="223"/>
      <c r="X160" s="223"/>
      <c r="Y160" s="223"/>
      <c r="Z160" s="223"/>
      <c r="AA160" s="223"/>
      <c r="AB160" s="223"/>
      <c r="AC160" s="223"/>
      <c r="AD160" s="223"/>
      <c r="AE160" s="223"/>
      <c r="AF160" s="223"/>
      <c r="AG160" s="223"/>
      <c r="AH160" s="223"/>
      <c r="AI160" s="223"/>
      <c r="AJ160" s="223"/>
      <c r="AK160" s="223"/>
      <c r="AL160" s="223"/>
    </row>
    <row r="161" spans="1:38" ht="13.8">
      <c r="A161" s="223"/>
      <c r="B161" s="223"/>
      <c r="C161" s="223"/>
      <c r="D161" s="223"/>
      <c r="E161" s="223"/>
      <c r="F161" s="223"/>
      <c r="G161" s="223"/>
      <c r="H161" s="223"/>
      <c r="I161" s="223"/>
      <c r="J161" s="223"/>
      <c r="K161" s="223"/>
      <c r="L161" s="223"/>
      <c r="M161" s="223"/>
      <c r="N161" s="223"/>
      <c r="O161" s="223"/>
      <c r="P161" s="223"/>
      <c r="Q161" s="223"/>
      <c r="R161" s="223"/>
      <c r="S161" s="223"/>
      <c r="T161" s="223"/>
      <c r="U161" s="223"/>
      <c r="V161" s="223"/>
      <c r="W161" s="223"/>
      <c r="X161" s="223"/>
      <c r="Y161" s="223"/>
      <c r="Z161" s="223"/>
      <c r="AA161" s="223"/>
      <c r="AB161" s="223"/>
      <c r="AC161" s="223"/>
      <c r="AD161" s="223"/>
      <c r="AE161" s="223"/>
      <c r="AF161" s="223"/>
      <c r="AG161" s="223"/>
      <c r="AH161" s="223"/>
      <c r="AI161" s="223"/>
      <c r="AJ161" s="223"/>
      <c r="AK161" s="223"/>
      <c r="AL161" s="223"/>
    </row>
    <row r="162" spans="1:38" ht="13.8">
      <c r="A162" s="223"/>
      <c r="B162" s="223"/>
      <c r="C162" s="223"/>
      <c r="D162" s="223"/>
      <c r="E162" s="223"/>
      <c r="F162" s="223"/>
      <c r="G162" s="223"/>
      <c r="H162" s="223"/>
      <c r="I162" s="223"/>
      <c r="J162" s="223"/>
      <c r="K162" s="223"/>
      <c r="L162" s="223"/>
      <c r="M162" s="223"/>
      <c r="N162" s="223"/>
      <c r="O162" s="223"/>
      <c r="P162" s="223"/>
      <c r="Q162" s="223"/>
      <c r="R162" s="223"/>
      <c r="S162" s="223"/>
      <c r="T162" s="223"/>
      <c r="U162" s="223"/>
      <c r="V162" s="223"/>
      <c r="W162" s="223"/>
      <c r="X162" s="223"/>
      <c r="Y162" s="223"/>
      <c r="Z162" s="223"/>
      <c r="AA162" s="223"/>
      <c r="AB162" s="223"/>
      <c r="AC162" s="223"/>
      <c r="AD162" s="223"/>
      <c r="AE162" s="223"/>
      <c r="AF162" s="223"/>
      <c r="AG162" s="223"/>
      <c r="AH162" s="223"/>
      <c r="AI162" s="223"/>
      <c r="AJ162" s="223"/>
      <c r="AK162" s="223"/>
      <c r="AL162" s="223"/>
    </row>
    <row r="163" spans="1:38" ht="13.8">
      <c r="A163" s="223"/>
      <c r="B163" s="223"/>
      <c r="C163" s="223"/>
      <c r="D163" s="223"/>
      <c r="E163" s="223"/>
      <c r="F163" s="223"/>
      <c r="G163" s="223"/>
      <c r="H163" s="223"/>
      <c r="I163" s="223"/>
      <c r="J163" s="223"/>
      <c r="K163" s="223"/>
      <c r="L163" s="223"/>
      <c r="M163" s="223"/>
      <c r="N163" s="223"/>
      <c r="O163" s="223"/>
      <c r="P163" s="223"/>
      <c r="Q163" s="223"/>
      <c r="R163" s="223"/>
      <c r="S163" s="223"/>
      <c r="T163" s="223"/>
      <c r="U163" s="223"/>
      <c r="V163" s="223"/>
      <c r="W163" s="223"/>
      <c r="X163" s="223"/>
      <c r="Y163" s="223"/>
      <c r="Z163" s="223"/>
      <c r="AA163" s="223"/>
      <c r="AB163" s="223"/>
      <c r="AC163" s="223"/>
      <c r="AD163" s="223"/>
      <c r="AE163" s="223"/>
      <c r="AF163" s="223"/>
      <c r="AG163" s="223"/>
      <c r="AH163" s="223"/>
      <c r="AI163" s="223"/>
      <c r="AJ163" s="223"/>
      <c r="AK163" s="223"/>
      <c r="AL163" s="223"/>
    </row>
    <row r="164" spans="1:38" ht="13.8">
      <c r="A164" s="223"/>
      <c r="B164" s="223"/>
      <c r="C164" s="223"/>
      <c r="D164" s="223"/>
      <c r="E164" s="223"/>
      <c r="F164" s="223"/>
      <c r="G164" s="223"/>
      <c r="H164" s="223"/>
      <c r="I164" s="223"/>
      <c r="J164" s="223"/>
      <c r="K164" s="223"/>
      <c r="L164" s="223"/>
      <c r="M164" s="223"/>
      <c r="N164" s="223"/>
      <c r="O164" s="223"/>
      <c r="P164" s="223"/>
      <c r="Q164" s="223"/>
      <c r="R164" s="223"/>
      <c r="S164" s="223"/>
      <c r="T164" s="223"/>
      <c r="U164" s="223"/>
      <c r="V164" s="223"/>
      <c r="W164" s="223"/>
      <c r="X164" s="223"/>
      <c r="Y164" s="223"/>
      <c r="Z164" s="223"/>
      <c r="AA164" s="223"/>
      <c r="AB164" s="223"/>
      <c r="AC164" s="223"/>
      <c r="AD164" s="223"/>
      <c r="AE164" s="223"/>
      <c r="AF164" s="223"/>
      <c r="AG164" s="223"/>
      <c r="AH164" s="223"/>
      <c r="AI164" s="223"/>
      <c r="AJ164" s="223"/>
      <c r="AK164" s="223"/>
      <c r="AL164" s="223"/>
    </row>
    <row r="165" spans="1:38" ht="13.8">
      <c r="A165" s="223"/>
      <c r="B165" s="223"/>
      <c r="C165" s="223"/>
      <c r="D165" s="223"/>
      <c r="E165" s="223"/>
      <c r="F165" s="223"/>
      <c r="G165" s="223"/>
      <c r="H165" s="223"/>
      <c r="I165" s="223"/>
      <c r="J165" s="223"/>
      <c r="K165" s="223"/>
      <c r="L165" s="223"/>
      <c r="M165" s="223"/>
      <c r="N165" s="223"/>
      <c r="O165" s="223"/>
      <c r="P165" s="223"/>
      <c r="Q165" s="223"/>
      <c r="R165" s="223"/>
      <c r="S165" s="223"/>
      <c r="T165" s="223"/>
      <c r="U165" s="223"/>
      <c r="V165" s="223"/>
      <c r="W165" s="223"/>
      <c r="X165" s="223"/>
      <c r="Y165" s="223"/>
      <c r="Z165" s="223"/>
      <c r="AA165" s="223"/>
      <c r="AB165" s="223"/>
      <c r="AC165" s="223"/>
      <c r="AD165" s="223"/>
      <c r="AE165" s="223"/>
      <c r="AF165" s="223"/>
      <c r="AG165" s="223"/>
      <c r="AH165" s="223"/>
      <c r="AI165" s="223"/>
      <c r="AJ165" s="223"/>
      <c r="AK165" s="223"/>
      <c r="AL165" s="223"/>
    </row>
    <row r="166" spans="1:38" ht="13.8">
      <c r="A166" s="223"/>
      <c r="B166" s="223"/>
      <c r="C166" s="223"/>
      <c r="D166" s="223"/>
      <c r="E166" s="223"/>
      <c r="F166" s="223"/>
      <c r="G166" s="223"/>
      <c r="H166" s="223"/>
      <c r="I166" s="223"/>
      <c r="J166" s="223"/>
      <c r="K166" s="223"/>
      <c r="L166" s="223"/>
      <c r="M166" s="223"/>
      <c r="N166" s="223"/>
      <c r="O166" s="223"/>
      <c r="P166" s="223"/>
      <c r="Q166" s="223"/>
      <c r="R166" s="223"/>
      <c r="S166" s="223"/>
      <c r="T166" s="223"/>
      <c r="U166" s="223"/>
      <c r="V166" s="223"/>
      <c r="W166" s="223"/>
      <c r="X166" s="223"/>
      <c r="Y166" s="223"/>
      <c r="Z166" s="223"/>
      <c r="AA166" s="223"/>
      <c r="AB166" s="223"/>
      <c r="AC166" s="223"/>
      <c r="AD166" s="223"/>
      <c r="AE166" s="223"/>
      <c r="AF166" s="223"/>
      <c r="AG166" s="223"/>
      <c r="AH166" s="223"/>
      <c r="AI166" s="223"/>
      <c r="AJ166" s="223"/>
      <c r="AK166" s="223"/>
      <c r="AL166" s="223"/>
    </row>
    <row r="167" spans="1:38" ht="13.8">
      <c r="A167" s="223"/>
      <c r="B167" s="223"/>
      <c r="C167" s="223"/>
      <c r="D167" s="223"/>
      <c r="E167" s="223"/>
      <c r="F167" s="223"/>
      <c r="G167" s="223"/>
      <c r="H167" s="223"/>
      <c r="I167" s="223"/>
      <c r="J167" s="223"/>
      <c r="K167" s="223"/>
      <c r="L167" s="223"/>
      <c r="M167" s="223"/>
      <c r="N167" s="223"/>
      <c r="O167" s="223"/>
      <c r="P167" s="223"/>
      <c r="Q167" s="223"/>
      <c r="R167" s="223"/>
      <c r="S167" s="223"/>
      <c r="T167" s="223"/>
      <c r="U167" s="223"/>
      <c r="V167" s="223"/>
      <c r="W167" s="223"/>
      <c r="X167" s="223"/>
      <c r="Y167" s="223"/>
      <c r="Z167" s="223"/>
      <c r="AA167" s="223"/>
      <c r="AB167" s="223"/>
      <c r="AC167" s="223"/>
      <c r="AD167" s="223"/>
      <c r="AE167" s="223"/>
      <c r="AF167" s="223"/>
      <c r="AG167" s="223"/>
      <c r="AH167" s="223"/>
      <c r="AI167" s="223"/>
      <c r="AJ167" s="223"/>
      <c r="AK167" s="223"/>
      <c r="AL167" s="223"/>
    </row>
    <row r="168" spans="1:38" ht="13.8">
      <c r="A168" s="223"/>
      <c r="B168" s="223"/>
      <c r="C168" s="223"/>
      <c r="D168" s="223"/>
      <c r="E168" s="223"/>
      <c r="F168" s="223"/>
      <c r="G168" s="223"/>
      <c r="H168" s="223"/>
      <c r="I168" s="223"/>
      <c r="J168" s="223"/>
      <c r="K168" s="223"/>
      <c r="L168" s="223"/>
      <c r="M168" s="223"/>
      <c r="N168" s="223"/>
      <c r="O168" s="223"/>
      <c r="P168" s="223"/>
      <c r="Q168" s="223"/>
      <c r="R168" s="223"/>
      <c r="S168" s="223"/>
      <c r="T168" s="223"/>
      <c r="U168" s="223"/>
      <c r="V168" s="223"/>
      <c r="W168" s="223"/>
      <c r="X168" s="223"/>
      <c r="Y168" s="223"/>
      <c r="Z168" s="223"/>
      <c r="AA168" s="223"/>
      <c r="AB168" s="223"/>
      <c r="AC168" s="223"/>
      <c r="AD168" s="223"/>
      <c r="AE168" s="223"/>
      <c r="AF168" s="223"/>
      <c r="AG168" s="223"/>
      <c r="AH168" s="223"/>
      <c r="AI168" s="223"/>
      <c r="AJ168" s="223"/>
      <c r="AK168" s="223"/>
      <c r="AL168" s="223"/>
    </row>
    <row r="169" spans="1:38" ht="13.8">
      <c r="A169" s="223"/>
      <c r="B169" s="223"/>
      <c r="C169" s="223"/>
      <c r="D169" s="223"/>
      <c r="E169" s="223"/>
      <c r="F169" s="223"/>
      <c r="G169" s="223"/>
      <c r="H169" s="223"/>
      <c r="I169" s="223"/>
      <c r="J169" s="223"/>
      <c r="K169" s="223"/>
      <c r="L169" s="223"/>
      <c r="M169" s="223"/>
      <c r="N169" s="223"/>
      <c r="O169" s="223"/>
      <c r="P169" s="223"/>
      <c r="Q169" s="223"/>
      <c r="R169" s="223"/>
      <c r="S169" s="223"/>
      <c r="T169" s="223"/>
      <c r="U169" s="223"/>
      <c r="V169" s="223"/>
      <c r="W169" s="223"/>
      <c r="X169" s="223"/>
      <c r="Y169" s="223"/>
      <c r="Z169" s="223"/>
      <c r="AA169" s="223"/>
      <c r="AB169" s="223"/>
      <c r="AC169" s="223"/>
      <c r="AD169" s="223"/>
      <c r="AE169" s="223"/>
      <c r="AF169" s="223"/>
      <c r="AG169" s="223"/>
      <c r="AH169" s="223"/>
      <c r="AI169" s="223"/>
      <c r="AJ169" s="223"/>
      <c r="AK169" s="223"/>
      <c r="AL169" s="223"/>
    </row>
    <row r="170" spans="1:38" ht="13.8">
      <c r="A170" s="223"/>
      <c r="B170" s="223"/>
      <c r="C170" s="223"/>
      <c r="D170" s="223"/>
      <c r="E170" s="223"/>
      <c r="F170" s="223"/>
      <c r="G170" s="223"/>
      <c r="H170" s="223"/>
      <c r="I170" s="223"/>
      <c r="J170" s="223"/>
      <c r="K170" s="223"/>
      <c r="L170" s="223"/>
      <c r="M170" s="223"/>
      <c r="N170" s="223"/>
      <c r="O170" s="223"/>
      <c r="P170" s="223"/>
      <c r="Q170" s="223"/>
      <c r="R170" s="223"/>
      <c r="S170" s="223"/>
      <c r="T170" s="223"/>
      <c r="U170" s="223"/>
      <c r="V170" s="223"/>
      <c r="W170" s="223"/>
      <c r="X170" s="223"/>
      <c r="Y170" s="223"/>
      <c r="Z170" s="223"/>
      <c r="AA170" s="223"/>
      <c r="AB170" s="223"/>
      <c r="AC170" s="223"/>
      <c r="AD170" s="223"/>
      <c r="AE170" s="223"/>
      <c r="AF170" s="223"/>
      <c r="AG170" s="223"/>
      <c r="AH170" s="223"/>
      <c r="AI170" s="223"/>
      <c r="AJ170" s="223"/>
      <c r="AK170" s="223"/>
      <c r="AL170" s="223"/>
    </row>
    <row r="171" spans="1:38" ht="13.8">
      <c r="A171" s="223"/>
      <c r="B171" s="223"/>
      <c r="C171" s="223"/>
      <c r="D171" s="223"/>
      <c r="E171" s="223"/>
      <c r="F171" s="223"/>
      <c r="G171" s="223"/>
      <c r="H171" s="223"/>
      <c r="I171" s="223"/>
      <c r="J171" s="223"/>
      <c r="K171" s="223"/>
      <c r="L171" s="223"/>
      <c r="M171" s="223"/>
      <c r="N171" s="223"/>
      <c r="O171" s="223"/>
      <c r="P171" s="223"/>
      <c r="Q171" s="223"/>
      <c r="R171" s="223"/>
      <c r="S171" s="223"/>
      <c r="T171" s="223"/>
      <c r="U171" s="223"/>
      <c r="V171" s="223"/>
      <c r="W171" s="223"/>
      <c r="X171" s="223"/>
      <c r="Y171" s="223"/>
      <c r="Z171" s="223"/>
      <c r="AA171" s="223"/>
      <c r="AB171" s="223"/>
      <c r="AC171" s="223"/>
      <c r="AD171" s="223"/>
      <c r="AE171" s="223"/>
      <c r="AF171" s="223"/>
      <c r="AG171" s="223"/>
      <c r="AH171" s="223"/>
      <c r="AI171" s="223"/>
      <c r="AJ171" s="223"/>
      <c r="AK171" s="223"/>
      <c r="AL171" s="223"/>
    </row>
    <row r="172" spans="1:38" ht="13.8">
      <c r="A172" s="223"/>
      <c r="B172" s="223"/>
      <c r="C172" s="223"/>
      <c r="D172" s="223"/>
      <c r="E172" s="223"/>
      <c r="F172" s="223"/>
      <c r="G172" s="223"/>
      <c r="H172" s="223"/>
      <c r="I172" s="223"/>
      <c r="J172" s="223"/>
      <c r="K172" s="223"/>
      <c r="L172" s="223"/>
      <c r="M172" s="223"/>
      <c r="N172" s="223"/>
      <c r="O172" s="223"/>
      <c r="P172" s="223"/>
      <c r="Q172" s="223"/>
      <c r="R172" s="223"/>
      <c r="S172" s="223"/>
      <c r="T172" s="223"/>
      <c r="U172" s="223"/>
      <c r="V172" s="223"/>
      <c r="W172" s="223"/>
      <c r="X172" s="223"/>
      <c r="Y172" s="223"/>
      <c r="Z172" s="223"/>
      <c r="AA172" s="223"/>
      <c r="AB172" s="223"/>
      <c r="AC172" s="223"/>
      <c r="AD172" s="223"/>
      <c r="AE172" s="223"/>
      <c r="AF172" s="223"/>
      <c r="AG172" s="223"/>
      <c r="AH172" s="223"/>
      <c r="AI172" s="223"/>
      <c r="AJ172" s="223"/>
      <c r="AK172" s="223"/>
      <c r="AL172" s="223"/>
    </row>
    <row r="173" spans="1:38" ht="13.8">
      <c r="A173" s="223"/>
      <c r="B173" s="223"/>
      <c r="C173" s="223"/>
      <c r="D173" s="223"/>
      <c r="E173" s="223"/>
      <c r="F173" s="223"/>
      <c r="G173" s="223"/>
      <c r="H173" s="223"/>
      <c r="I173" s="223"/>
      <c r="J173" s="223"/>
      <c r="K173" s="223"/>
      <c r="L173" s="223"/>
      <c r="M173" s="223"/>
      <c r="N173" s="223"/>
      <c r="O173" s="223"/>
      <c r="P173" s="223"/>
      <c r="Q173" s="223"/>
      <c r="R173" s="223"/>
      <c r="S173" s="223"/>
      <c r="T173" s="223"/>
      <c r="U173" s="223"/>
      <c r="V173" s="223"/>
      <c r="W173" s="223"/>
      <c r="X173" s="223"/>
      <c r="Y173" s="223"/>
      <c r="Z173" s="223"/>
      <c r="AA173" s="223"/>
      <c r="AB173" s="223"/>
      <c r="AC173" s="223"/>
      <c r="AD173" s="223"/>
      <c r="AE173" s="223"/>
      <c r="AF173" s="223"/>
      <c r="AG173" s="223"/>
      <c r="AH173" s="223"/>
      <c r="AI173" s="223"/>
      <c r="AJ173" s="223"/>
      <c r="AK173" s="223"/>
      <c r="AL173" s="223"/>
    </row>
    <row r="174" spans="1:38" ht="13.8">
      <c r="A174" s="223"/>
      <c r="B174" s="223"/>
      <c r="C174" s="223"/>
      <c r="D174" s="223"/>
      <c r="E174" s="223"/>
      <c r="F174" s="223"/>
      <c r="G174" s="223"/>
      <c r="H174" s="223"/>
      <c r="I174" s="223"/>
      <c r="J174" s="223"/>
      <c r="K174" s="223"/>
      <c r="L174" s="223"/>
      <c r="M174" s="223"/>
      <c r="N174" s="223"/>
      <c r="O174" s="223"/>
      <c r="P174" s="223"/>
      <c r="Q174" s="223"/>
      <c r="R174" s="223"/>
      <c r="S174" s="223"/>
      <c r="T174" s="223"/>
      <c r="U174" s="223"/>
      <c r="V174" s="223"/>
      <c r="W174" s="223"/>
      <c r="X174" s="223"/>
      <c r="Y174" s="223"/>
      <c r="Z174" s="223"/>
      <c r="AA174" s="223"/>
      <c r="AB174" s="223"/>
      <c r="AC174" s="223"/>
      <c r="AD174" s="223"/>
      <c r="AE174" s="223"/>
      <c r="AF174" s="223"/>
      <c r="AG174" s="223"/>
      <c r="AH174" s="223"/>
      <c r="AI174" s="223"/>
      <c r="AJ174" s="223"/>
      <c r="AK174" s="223"/>
      <c r="AL174" s="223"/>
    </row>
    <row r="175" spans="1:38" ht="13.8">
      <c r="A175" s="223"/>
      <c r="B175" s="223"/>
      <c r="C175" s="223"/>
      <c r="D175" s="223"/>
      <c r="E175" s="223"/>
      <c r="F175" s="223"/>
      <c r="G175" s="223"/>
      <c r="H175" s="223"/>
      <c r="I175" s="223"/>
      <c r="J175" s="223"/>
      <c r="K175" s="223"/>
      <c r="L175" s="223"/>
      <c r="M175" s="223"/>
      <c r="N175" s="223"/>
      <c r="O175" s="223"/>
      <c r="P175" s="223"/>
      <c r="Q175" s="223"/>
      <c r="R175" s="223"/>
      <c r="S175" s="223"/>
      <c r="T175" s="223"/>
      <c r="U175" s="223"/>
      <c r="V175" s="223"/>
      <c r="W175" s="223"/>
      <c r="X175" s="223"/>
      <c r="Y175" s="223"/>
      <c r="Z175" s="223"/>
      <c r="AA175" s="223"/>
      <c r="AB175" s="223"/>
      <c r="AC175" s="223"/>
      <c r="AD175" s="223"/>
      <c r="AE175" s="223"/>
      <c r="AF175" s="223"/>
      <c r="AG175" s="223"/>
      <c r="AH175" s="223"/>
      <c r="AI175" s="223"/>
      <c r="AJ175" s="223"/>
      <c r="AK175" s="223"/>
      <c r="AL175" s="223"/>
    </row>
    <row r="176" spans="1:38" ht="13.8">
      <c r="A176" s="223"/>
      <c r="B176" s="223"/>
      <c r="C176" s="223"/>
      <c r="D176" s="223"/>
      <c r="E176" s="223"/>
      <c r="F176" s="223"/>
      <c r="G176" s="223"/>
      <c r="H176" s="223"/>
      <c r="I176" s="223"/>
      <c r="J176" s="223"/>
      <c r="K176" s="223"/>
      <c r="L176" s="223"/>
      <c r="M176" s="223"/>
      <c r="N176" s="223"/>
      <c r="O176" s="223"/>
      <c r="P176" s="223"/>
      <c r="Q176" s="223"/>
      <c r="R176" s="223"/>
      <c r="S176" s="223"/>
      <c r="T176" s="223"/>
      <c r="U176" s="223"/>
      <c r="V176" s="223"/>
      <c r="W176" s="223"/>
      <c r="X176" s="223"/>
      <c r="Y176" s="223"/>
      <c r="Z176" s="223"/>
      <c r="AA176" s="223"/>
      <c r="AB176" s="223"/>
      <c r="AC176" s="223"/>
      <c r="AD176" s="223"/>
      <c r="AE176" s="223"/>
      <c r="AF176" s="223"/>
      <c r="AG176" s="223"/>
      <c r="AH176" s="223"/>
      <c r="AI176" s="223"/>
      <c r="AJ176" s="223"/>
      <c r="AK176" s="223"/>
      <c r="AL176" s="223"/>
    </row>
    <row r="177" spans="1:38" ht="13.8">
      <c r="A177" s="223"/>
      <c r="B177" s="223"/>
      <c r="C177" s="223"/>
      <c r="D177" s="223"/>
      <c r="E177" s="223"/>
      <c r="F177" s="223"/>
      <c r="G177" s="223"/>
      <c r="H177" s="223"/>
      <c r="I177" s="223"/>
      <c r="J177" s="223"/>
      <c r="K177" s="223"/>
      <c r="L177" s="223"/>
      <c r="M177" s="223"/>
      <c r="N177" s="223"/>
      <c r="O177" s="223"/>
      <c r="P177" s="223"/>
      <c r="Q177" s="223"/>
      <c r="R177" s="223"/>
      <c r="S177" s="223"/>
      <c r="T177" s="223"/>
      <c r="U177" s="223"/>
      <c r="V177" s="223"/>
      <c r="W177" s="223"/>
      <c r="X177" s="223"/>
      <c r="Y177" s="223"/>
      <c r="Z177" s="223"/>
      <c r="AA177" s="223"/>
      <c r="AB177" s="223"/>
      <c r="AC177" s="223"/>
      <c r="AD177" s="223"/>
      <c r="AE177" s="223"/>
      <c r="AF177" s="223"/>
      <c r="AG177" s="223"/>
      <c r="AH177" s="223"/>
      <c r="AI177" s="223"/>
      <c r="AJ177" s="223"/>
      <c r="AK177" s="223"/>
      <c r="AL177" s="223"/>
    </row>
    <row r="178" spans="1:38" ht="13.8">
      <c r="A178" s="223"/>
      <c r="B178" s="223"/>
      <c r="C178" s="223"/>
      <c r="D178" s="223"/>
      <c r="E178" s="223"/>
      <c r="F178" s="223"/>
      <c r="G178" s="223"/>
      <c r="H178" s="223"/>
      <c r="I178" s="223"/>
      <c r="J178" s="223"/>
      <c r="K178" s="223"/>
      <c r="L178" s="223"/>
      <c r="M178" s="223"/>
      <c r="N178" s="223"/>
      <c r="O178" s="223"/>
      <c r="P178" s="223"/>
      <c r="Q178" s="223"/>
      <c r="R178" s="223"/>
      <c r="S178" s="223"/>
      <c r="T178" s="223"/>
      <c r="U178" s="223"/>
      <c r="V178" s="223"/>
      <c r="W178" s="223"/>
      <c r="X178" s="223"/>
      <c r="Y178" s="223"/>
      <c r="Z178" s="223"/>
      <c r="AA178" s="223"/>
      <c r="AB178" s="223"/>
      <c r="AC178" s="223"/>
      <c r="AD178" s="223"/>
      <c r="AE178" s="223"/>
      <c r="AF178" s="223"/>
      <c r="AG178" s="223"/>
      <c r="AH178" s="223"/>
      <c r="AI178" s="223"/>
      <c r="AJ178" s="223"/>
      <c r="AK178" s="223"/>
      <c r="AL178" s="223"/>
    </row>
    <row r="179" spans="1:38" ht="13.8">
      <c r="A179" s="223"/>
      <c r="B179" s="223"/>
      <c r="C179" s="223"/>
      <c r="D179" s="223"/>
      <c r="E179" s="223"/>
      <c r="F179" s="223"/>
      <c r="G179" s="223"/>
      <c r="H179" s="223"/>
      <c r="I179" s="223"/>
      <c r="J179" s="223"/>
      <c r="K179" s="223"/>
      <c r="L179" s="223"/>
      <c r="M179" s="223"/>
      <c r="N179" s="223"/>
      <c r="O179" s="223"/>
      <c r="P179" s="223"/>
      <c r="Q179" s="223"/>
      <c r="R179" s="223"/>
      <c r="S179" s="223"/>
      <c r="T179" s="223"/>
      <c r="U179" s="223"/>
      <c r="V179" s="223"/>
      <c r="W179" s="223"/>
      <c r="X179" s="223"/>
      <c r="Y179" s="223"/>
      <c r="Z179" s="223"/>
      <c r="AA179" s="223"/>
      <c r="AB179" s="223"/>
      <c r="AC179" s="223"/>
      <c r="AD179" s="223"/>
      <c r="AE179" s="223"/>
      <c r="AF179" s="223"/>
      <c r="AG179" s="223"/>
      <c r="AH179" s="223"/>
      <c r="AI179" s="223"/>
      <c r="AJ179" s="223"/>
      <c r="AK179" s="223"/>
      <c r="AL179" s="223"/>
    </row>
    <row r="180" spans="1:38" ht="13.8">
      <c r="A180" s="223"/>
      <c r="B180" s="223"/>
      <c r="C180" s="223"/>
      <c r="D180" s="223"/>
      <c r="E180" s="223"/>
      <c r="F180" s="223"/>
      <c r="G180" s="223"/>
      <c r="H180" s="223"/>
      <c r="I180" s="223"/>
      <c r="J180" s="223"/>
      <c r="K180" s="223"/>
      <c r="L180" s="223"/>
      <c r="M180" s="223"/>
      <c r="N180" s="223"/>
      <c r="O180" s="223"/>
      <c r="P180" s="223"/>
      <c r="Q180" s="223"/>
      <c r="R180" s="223"/>
      <c r="S180" s="223"/>
      <c r="T180" s="223"/>
      <c r="U180" s="223"/>
      <c r="V180" s="223"/>
      <c r="W180" s="223"/>
      <c r="X180" s="223"/>
      <c r="Y180" s="223"/>
      <c r="Z180" s="223"/>
      <c r="AA180" s="223"/>
      <c r="AB180" s="223"/>
      <c r="AC180" s="223"/>
      <c r="AD180" s="223"/>
      <c r="AE180" s="223"/>
      <c r="AF180" s="223"/>
      <c r="AG180" s="223"/>
      <c r="AH180" s="223"/>
      <c r="AI180" s="223"/>
      <c r="AJ180" s="223"/>
      <c r="AK180" s="223"/>
      <c r="AL180" s="223"/>
    </row>
    <row r="181" spans="1:38" ht="13.8">
      <c r="A181" s="223"/>
      <c r="B181" s="223"/>
      <c r="C181" s="223"/>
      <c r="D181" s="223"/>
      <c r="E181" s="223"/>
      <c r="F181" s="223"/>
      <c r="G181" s="223"/>
      <c r="H181" s="223"/>
      <c r="I181" s="223"/>
      <c r="J181" s="223"/>
      <c r="K181" s="223"/>
      <c r="L181" s="223"/>
      <c r="M181" s="223"/>
      <c r="N181" s="223"/>
      <c r="O181" s="223"/>
      <c r="P181" s="223"/>
      <c r="Q181" s="223"/>
      <c r="R181" s="223"/>
      <c r="S181" s="223"/>
      <c r="T181" s="223"/>
      <c r="U181" s="223"/>
      <c r="V181" s="223"/>
      <c r="W181" s="223"/>
      <c r="X181" s="223"/>
      <c r="Y181" s="223"/>
      <c r="Z181" s="223"/>
      <c r="AA181" s="223"/>
      <c r="AB181" s="223"/>
      <c r="AC181" s="223"/>
      <c r="AD181" s="223"/>
      <c r="AE181" s="223"/>
      <c r="AF181" s="223"/>
      <c r="AG181" s="223"/>
      <c r="AH181" s="223"/>
      <c r="AI181" s="223"/>
      <c r="AJ181" s="223"/>
      <c r="AK181" s="223"/>
      <c r="AL181" s="223"/>
    </row>
    <row r="182" spans="1:38" ht="13.8">
      <c r="A182" s="223"/>
      <c r="B182" s="223"/>
      <c r="C182" s="223"/>
      <c r="D182" s="223"/>
      <c r="E182" s="223"/>
      <c r="F182" s="223"/>
      <c r="G182" s="223"/>
      <c r="H182" s="223"/>
      <c r="I182" s="223"/>
      <c r="J182" s="223"/>
      <c r="K182" s="223"/>
      <c r="L182" s="223"/>
      <c r="M182" s="223"/>
      <c r="N182" s="223"/>
      <c r="O182" s="223"/>
      <c r="P182" s="223"/>
      <c r="Q182" s="223"/>
      <c r="R182" s="223"/>
      <c r="S182" s="223"/>
      <c r="T182" s="223"/>
      <c r="U182" s="223"/>
      <c r="V182" s="223"/>
      <c r="W182" s="223"/>
      <c r="X182" s="223"/>
      <c r="Y182" s="223"/>
      <c r="Z182" s="223"/>
      <c r="AA182" s="223"/>
      <c r="AB182" s="223"/>
      <c r="AC182" s="223"/>
      <c r="AD182" s="223"/>
      <c r="AE182" s="223"/>
      <c r="AF182" s="223"/>
      <c r="AG182" s="223"/>
      <c r="AH182" s="223"/>
      <c r="AI182" s="223"/>
      <c r="AJ182" s="223"/>
      <c r="AK182" s="223"/>
      <c r="AL182" s="223"/>
    </row>
    <row r="183" spans="1:38" ht="13.8">
      <c r="A183" s="223"/>
      <c r="B183" s="223"/>
      <c r="C183" s="223"/>
      <c r="D183" s="223"/>
      <c r="E183" s="223"/>
      <c r="F183" s="223"/>
      <c r="G183" s="223"/>
      <c r="H183" s="223"/>
      <c r="I183" s="223"/>
      <c r="J183" s="223"/>
      <c r="K183" s="223"/>
      <c r="L183" s="223"/>
      <c r="M183" s="223"/>
      <c r="N183" s="223"/>
      <c r="O183" s="223"/>
      <c r="P183" s="223"/>
      <c r="Q183" s="223"/>
      <c r="R183" s="223"/>
      <c r="S183" s="223"/>
      <c r="T183" s="223"/>
      <c r="U183" s="223"/>
      <c r="V183" s="223"/>
      <c r="W183" s="223"/>
      <c r="X183" s="223"/>
      <c r="Y183" s="223"/>
      <c r="Z183" s="223"/>
      <c r="AA183" s="223"/>
      <c r="AB183" s="223"/>
      <c r="AC183" s="223"/>
      <c r="AD183" s="223"/>
      <c r="AE183" s="223"/>
      <c r="AF183" s="223"/>
      <c r="AG183" s="223"/>
      <c r="AH183" s="223"/>
      <c r="AI183" s="223"/>
      <c r="AJ183" s="223"/>
      <c r="AK183" s="223"/>
      <c r="AL183" s="223"/>
    </row>
    <row r="184" spans="1:38" ht="13.8">
      <c r="A184" s="223"/>
      <c r="B184" s="223"/>
      <c r="C184" s="223"/>
      <c r="D184" s="223"/>
      <c r="E184" s="223"/>
      <c r="F184" s="223"/>
      <c r="G184" s="223"/>
      <c r="H184" s="223"/>
      <c r="I184" s="223"/>
      <c r="J184" s="223"/>
      <c r="K184" s="223"/>
      <c r="L184" s="223"/>
      <c r="M184" s="223"/>
      <c r="N184" s="223"/>
      <c r="O184" s="223"/>
      <c r="P184" s="223"/>
      <c r="Q184" s="223"/>
      <c r="R184" s="223"/>
      <c r="S184" s="223"/>
      <c r="T184" s="223"/>
      <c r="U184" s="223"/>
      <c r="V184" s="223"/>
      <c r="W184" s="223"/>
      <c r="X184" s="223"/>
      <c r="Y184" s="223"/>
      <c r="Z184" s="223"/>
      <c r="AA184" s="223"/>
      <c r="AB184" s="223"/>
      <c r="AC184" s="223"/>
      <c r="AD184" s="223"/>
      <c r="AE184" s="223"/>
      <c r="AF184" s="223"/>
      <c r="AG184" s="223"/>
      <c r="AH184" s="223"/>
      <c r="AI184" s="223"/>
      <c r="AJ184" s="223"/>
      <c r="AK184" s="223"/>
      <c r="AL184" s="223"/>
    </row>
    <row r="185" spans="1:38" ht="13.8">
      <c r="A185" s="223"/>
      <c r="B185" s="223"/>
      <c r="C185" s="223"/>
      <c r="D185" s="223"/>
      <c r="E185" s="223"/>
      <c r="F185" s="223"/>
      <c r="G185" s="223"/>
      <c r="H185" s="223"/>
      <c r="I185" s="223"/>
      <c r="J185" s="223"/>
      <c r="K185" s="223"/>
      <c r="L185" s="223"/>
      <c r="M185" s="223"/>
      <c r="N185" s="223"/>
      <c r="O185" s="223"/>
      <c r="P185" s="223"/>
      <c r="Q185" s="223"/>
      <c r="R185" s="223"/>
      <c r="S185" s="223"/>
      <c r="T185" s="223"/>
      <c r="U185" s="223"/>
      <c r="V185" s="223"/>
      <c r="W185" s="223"/>
      <c r="X185" s="223"/>
      <c r="Y185" s="223"/>
      <c r="Z185" s="223"/>
      <c r="AA185" s="223"/>
      <c r="AB185" s="223"/>
      <c r="AC185" s="223"/>
      <c r="AD185" s="223"/>
      <c r="AE185" s="223"/>
      <c r="AF185" s="223"/>
      <c r="AG185" s="223"/>
      <c r="AH185" s="223"/>
      <c r="AI185" s="223"/>
      <c r="AJ185" s="223"/>
      <c r="AK185" s="223"/>
      <c r="AL185" s="223"/>
    </row>
    <row r="186" spans="1:38" ht="13.8">
      <c r="A186" s="223"/>
      <c r="B186" s="223"/>
      <c r="C186" s="223"/>
      <c r="D186" s="223"/>
      <c r="E186" s="223"/>
      <c r="F186" s="223"/>
      <c r="G186" s="223"/>
      <c r="H186" s="223"/>
      <c r="I186" s="223"/>
      <c r="J186" s="223"/>
      <c r="K186" s="223"/>
      <c r="L186" s="223"/>
      <c r="M186" s="223"/>
      <c r="N186" s="223"/>
      <c r="O186" s="223"/>
      <c r="P186" s="223"/>
      <c r="Q186" s="223"/>
      <c r="R186" s="223"/>
      <c r="S186" s="223"/>
      <c r="T186" s="223"/>
      <c r="U186" s="223"/>
      <c r="V186" s="223"/>
      <c r="W186" s="223"/>
      <c r="X186" s="223"/>
      <c r="Y186" s="223"/>
      <c r="Z186" s="223"/>
      <c r="AA186" s="223"/>
      <c r="AB186" s="223"/>
      <c r="AC186" s="223"/>
      <c r="AD186" s="223"/>
      <c r="AE186" s="223"/>
      <c r="AF186" s="223"/>
      <c r="AG186" s="223"/>
      <c r="AH186" s="223"/>
      <c r="AI186" s="223"/>
      <c r="AJ186" s="223"/>
      <c r="AK186" s="223"/>
      <c r="AL186" s="223"/>
    </row>
    <row r="187" spans="1:38" ht="13.8">
      <c r="A187" s="223"/>
      <c r="B187" s="223"/>
      <c r="C187" s="223"/>
      <c r="D187" s="223"/>
      <c r="E187" s="223"/>
      <c r="F187" s="223"/>
      <c r="G187" s="223"/>
      <c r="H187" s="223"/>
      <c r="I187" s="223"/>
      <c r="J187" s="223"/>
      <c r="K187" s="223"/>
      <c r="L187" s="223"/>
      <c r="M187" s="223"/>
      <c r="N187" s="223"/>
      <c r="O187" s="223"/>
      <c r="P187" s="223"/>
      <c r="Q187" s="223"/>
      <c r="R187" s="223"/>
      <c r="S187" s="223"/>
      <c r="T187" s="223"/>
      <c r="U187" s="223"/>
      <c r="V187" s="223"/>
      <c r="W187" s="223"/>
      <c r="X187" s="223"/>
      <c r="Y187" s="223"/>
      <c r="Z187" s="223"/>
      <c r="AA187" s="223"/>
      <c r="AB187" s="223"/>
      <c r="AC187" s="223"/>
      <c r="AD187" s="223"/>
      <c r="AE187" s="223"/>
      <c r="AF187" s="223"/>
      <c r="AG187" s="223"/>
      <c r="AH187" s="223"/>
      <c r="AI187" s="223"/>
      <c r="AJ187" s="223"/>
      <c r="AK187" s="223"/>
      <c r="AL187" s="223"/>
    </row>
    <row r="188" spans="1:38" ht="13.8">
      <c r="A188" s="223"/>
      <c r="B188" s="223"/>
      <c r="C188" s="223"/>
      <c r="D188" s="223"/>
      <c r="E188" s="223"/>
      <c r="F188" s="223"/>
      <c r="G188" s="223"/>
      <c r="H188" s="223"/>
      <c r="I188" s="223"/>
      <c r="J188" s="223"/>
      <c r="K188" s="223"/>
      <c r="L188" s="223"/>
      <c r="M188" s="223"/>
      <c r="N188" s="223"/>
      <c r="O188" s="223"/>
      <c r="P188" s="223"/>
      <c r="Q188" s="223"/>
      <c r="R188" s="223"/>
      <c r="S188" s="223"/>
      <c r="T188" s="223"/>
      <c r="U188" s="223"/>
      <c r="V188" s="223"/>
      <c r="W188" s="223"/>
      <c r="X188" s="223"/>
      <c r="Y188" s="223"/>
      <c r="Z188" s="223"/>
      <c r="AA188" s="223"/>
      <c r="AB188" s="223"/>
      <c r="AC188" s="223"/>
      <c r="AD188" s="223"/>
      <c r="AE188" s="223"/>
      <c r="AF188" s="223"/>
      <c r="AG188" s="223"/>
      <c r="AH188" s="223"/>
      <c r="AI188" s="223"/>
      <c r="AJ188" s="223"/>
      <c r="AK188" s="223"/>
      <c r="AL188" s="223"/>
    </row>
    <row r="189" spans="1:38" ht="13.8">
      <c r="A189" s="223"/>
      <c r="B189" s="223"/>
      <c r="C189" s="223"/>
      <c r="D189" s="223"/>
      <c r="E189" s="223"/>
      <c r="F189" s="223"/>
      <c r="G189" s="223"/>
      <c r="H189" s="223"/>
      <c r="I189" s="223"/>
      <c r="J189" s="223"/>
      <c r="K189" s="223"/>
      <c r="L189" s="223"/>
      <c r="M189" s="223"/>
      <c r="N189" s="223"/>
      <c r="O189" s="223"/>
      <c r="P189" s="223"/>
      <c r="Q189" s="223"/>
      <c r="R189" s="223"/>
      <c r="S189" s="223"/>
      <c r="T189" s="223"/>
      <c r="U189" s="223"/>
      <c r="V189" s="223"/>
      <c r="W189" s="223"/>
      <c r="X189" s="223"/>
      <c r="Y189" s="223"/>
      <c r="Z189" s="223"/>
      <c r="AA189" s="223"/>
      <c r="AB189" s="223"/>
      <c r="AC189" s="223"/>
      <c r="AD189" s="223"/>
      <c r="AE189" s="223"/>
      <c r="AF189" s="223"/>
      <c r="AG189" s="223"/>
      <c r="AH189" s="223"/>
      <c r="AI189" s="223"/>
      <c r="AJ189" s="223"/>
      <c r="AK189" s="223"/>
      <c r="AL189" s="223"/>
    </row>
    <row r="190" spans="1:38" ht="13.8">
      <c r="A190" s="223"/>
      <c r="B190" s="223"/>
      <c r="C190" s="223"/>
      <c r="D190" s="223"/>
      <c r="E190" s="223"/>
      <c r="F190" s="223"/>
      <c r="G190" s="223"/>
      <c r="H190" s="223"/>
      <c r="I190" s="223"/>
      <c r="J190" s="223"/>
      <c r="K190" s="223"/>
      <c r="L190" s="223"/>
      <c r="M190" s="223"/>
      <c r="N190" s="223"/>
      <c r="O190" s="223"/>
      <c r="P190" s="223"/>
      <c r="Q190" s="223"/>
      <c r="R190" s="223"/>
      <c r="S190" s="223"/>
      <c r="T190" s="223"/>
      <c r="U190" s="223"/>
      <c r="V190" s="223"/>
      <c r="W190" s="223"/>
      <c r="X190" s="223"/>
      <c r="Y190" s="223"/>
      <c r="Z190" s="223"/>
      <c r="AA190" s="223"/>
      <c r="AB190" s="223"/>
      <c r="AC190" s="223"/>
      <c r="AD190" s="223"/>
      <c r="AE190" s="223"/>
      <c r="AF190" s="223"/>
      <c r="AG190" s="223"/>
      <c r="AH190" s="223"/>
      <c r="AI190" s="223"/>
      <c r="AJ190" s="223"/>
      <c r="AK190" s="223"/>
      <c r="AL190" s="223"/>
    </row>
    <row r="191" spans="1:38" ht="13.8">
      <c r="A191" s="223"/>
      <c r="B191" s="223"/>
      <c r="C191" s="223"/>
      <c r="D191" s="223"/>
      <c r="E191" s="223"/>
      <c r="F191" s="223"/>
      <c r="G191" s="223"/>
      <c r="H191" s="223"/>
      <c r="I191" s="223"/>
      <c r="J191" s="223"/>
      <c r="K191" s="223"/>
      <c r="L191" s="223"/>
      <c r="M191" s="223"/>
      <c r="N191" s="223"/>
      <c r="O191" s="223"/>
      <c r="P191" s="223"/>
      <c r="Q191" s="223"/>
      <c r="R191" s="223"/>
      <c r="S191" s="223"/>
      <c r="T191" s="223"/>
      <c r="U191" s="223"/>
      <c r="V191" s="223"/>
      <c r="W191" s="223"/>
      <c r="X191" s="223"/>
      <c r="Y191" s="223"/>
      <c r="Z191" s="223"/>
      <c r="AA191" s="223"/>
      <c r="AB191" s="223"/>
      <c r="AC191" s="223"/>
      <c r="AD191" s="223"/>
      <c r="AE191" s="223"/>
      <c r="AF191" s="223"/>
      <c r="AG191" s="223"/>
      <c r="AH191" s="223"/>
      <c r="AI191" s="223"/>
      <c r="AJ191" s="223"/>
      <c r="AK191" s="223"/>
      <c r="AL191" s="223"/>
    </row>
    <row r="192" spans="1:38" ht="13.8">
      <c r="A192" s="223"/>
      <c r="B192" s="223"/>
      <c r="C192" s="223"/>
      <c r="D192" s="223"/>
      <c r="E192" s="223"/>
      <c r="F192" s="223"/>
      <c r="G192" s="223"/>
      <c r="H192" s="223"/>
      <c r="I192" s="223"/>
      <c r="J192" s="223"/>
      <c r="K192" s="223"/>
      <c r="L192" s="223"/>
      <c r="M192" s="223"/>
      <c r="N192" s="223"/>
      <c r="O192" s="223"/>
      <c r="P192" s="223"/>
      <c r="Q192" s="223"/>
      <c r="R192" s="223"/>
      <c r="S192" s="223"/>
      <c r="T192" s="223"/>
      <c r="U192" s="223"/>
      <c r="V192" s="223"/>
      <c r="W192" s="223"/>
      <c r="X192" s="223"/>
      <c r="Y192" s="223"/>
      <c r="Z192" s="223"/>
      <c r="AA192" s="223"/>
      <c r="AB192" s="223"/>
      <c r="AC192" s="223"/>
      <c r="AD192" s="223"/>
      <c r="AE192" s="223"/>
      <c r="AF192" s="223"/>
      <c r="AG192" s="223"/>
      <c r="AH192" s="223"/>
      <c r="AI192" s="223"/>
      <c r="AJ192" s="223"/>
      <c r="AK192" s="223"/>
      <c r="AL192" s="223"/>
    </row>
    <row r="193" spans="1:38" ht="13.8">
      <c r="A193" s="223"/>
      <c r="B193" s="223"/>
      <c r="C193" s="223"/>
      <c r="D193" s="223"/>
      <c r="E193" s="223"/>
      <c r="F193" s="223"/>
      <c r="G193" s="223"/>
      <c r="H193" s="223"/>
      <c r="I193" s="223"/>
      <c r="J193" s="223"/>
      <c r="K193" s="223"/>
      <c r="L193" s="223"/>
      <c r="M193" s="223"/>
      <c r="N193" s="223"/>
      <c r="O193" s="223"/>
      <c r="P193" s="223"/>
      <c r="Q193" s="223"/>
      <c r="R193" s="223"/>
      <c r="S193" s="223"/>
      <c r="T193" s="223"/>
      <c r="U193" s="223"/>
      <c r="V193" s="223"/>
      <c r="W193" s="223"/>
      <c r="X193" s="223"/>
      <c r="Y193" s="223"/>
      <c r="Z193" s="223"/>
      <c r="AA193" s="223"/>
      <c r="AB193" s="223"/>
      <c r="AC193" s="223"/>
      <c r="AD193" s="223"/>
      <c r="AE193" s="223"/>
      <c r="AF193" s="223"/>
      <c r="AG193" s="223"/>
      <c r="AH193" s="223"/>
      <c r="AI193" s="223"/>
      <c r="AJ193" s="223"/>
      <c r="AK193" s="223"/>
      <c r="AL193" s="223"/>
    </row>
    <row r="194" spans="1:38" ht="13.8">
      <c r="A194" s="223"/>
      <c r="B194" s="223"/>
      <c r="C194" s="223"/>
      <c r="D194" s="223"/>
      <c r="E194" s="223"/>
      <c r="F194" s="223"/>
      <c r="G194" s="223"/>
      <c r="H194" s="223"/>
      <c r="I194" s="223"/>
      <c r="J194" s="223"/>
      <c r="K194" s="223"/>
      <c r="L194" s="223"/>
      <c r="M194" s="223"/>
      <c r="N194" s="223"/>
      <c r="O194" s="223"/>
      <c r="P194" s="223"/>
      <c r="Q194" s="223"/>
      <c r="R194" s="223"/>
      <c r="S194" s="223"/>
      <c r="T194" s="223"/>
      <c r="U194" s="223"/>
      <c r="V194" s="223"/>
      <c r="W194" s="223"/>
      <c r="X194" s="223"/>
      <c r="Y194" s="223"/>
      <c r="Z194" s="223"/>
      <c r="AA194" s="223"/>
      <c r="AB194" s="223"/>
      <c r="AC194" s="223"/>
      <c r="AD194" s="223"/>
      <c r="AE194" s="223"/>
      <c r="AF194" s="223"/>
      <c r="AG194" s="223"/>
      <c r="AH194" s="223"/>
      <c r="AI194" s="223"/>
      <c r="AJ194" s="223"/>
      <c r="AK194" s="223"/>
      <c r="AL194" s="223"/>
    </row>
    <row r="195" spans="1:38" ht="13.8">
      <c r="A195" s="223"/>
      <c r="B195" s="223"/>
      <c r="C195" s="223"/>
      <c r="D195" s="223"/>
      <c r="E195" s="223"/>
      <c r="F195" s="223"/>
      <c r="G195" s="223"/>
      <c r="H195" s="223"/>
      <c r="I195" s="223"/>
      <c r="J195" s="223"/>
      <c r="K195" s="223"/>
      <c r="L195" s="223"/>
      <c r="M195" s="223"/>
      <c r="N195" s="223"/>
      <c r="O195" s="223"/>
      <c r="P195" s="223"/>
      <c r="Q195" s="223"/>
      <c r="R195" s="223"/>
      <c r="S195" s="223"/>
      <c r="T195" s="223"/>
      <c r="U195" s="223"/>
      <c r="V195" s="223"/>
      <c r="W195" s="223"/>
      <c r="X195" s="223"/>
      <c r="Y195" s="223"/>
      <c r="Z195" s="223"/>
      <c r="AA195" s="223"/>
      <c r="AB195" s="223"/>
      <c r="AC195" s="223"/>
      <c r="AD195" s="223"/>
      <c r="AE195" s="223"/>
      <c r="AF195" s="223"/>
      <c r="AG195" s="223"/>
      <c r="AH195" s="223"/>
      <c r="AI195" s="223"/>
      <c r="AJ195" s="223"/>
      <c r="AK195" s="223"/>
      <c r="AL195" s="223"/>
    </row>
    <row r="196" spans="1:38" ht="13.8">
      <c r="A196" s="223"/>
      <c r="B196" s="223"/>
      <c r="C196" s="223"/>
      <c r="D196" s="223"/>
      <c r="E196" s="223"/>
      <c r="F196" s="223"/>
      <c r="G196" s="223"/>
      <c r="H196" s="223"/>
      <c r="I196" s="223"/>
      <c r="J196" s="223"/>
      <c r="K196" s="223"/>
      <c r="L196" s="223"/>
      <c r="M196" s="223"/>
      <c r="N196" s="223"/>
      <c r="O196" s="223"/>
      <c r="P196" s="223"/>
      <c r="Q196" s="223"/>
      <c r="R196" s="223"/>
      <c r="S196" s="223"/>
      <c r="T196" s="223"/>
      <c r="U196" s="223"/>
      <c r="V196" s="223"/>
      <c r="W196" s="223"/>
      <c r="X196" s="223"/>
      <c r="Y196" s="223"/>
      <c r="Z196" s="223"/>
      <c r="AA196" s="223"/>
      <c r="AB196" s="223"/>
      <c r="AC196" s="223"/>
      <c r="AD196" s="223"/>
      <c r="AE196" s="223"/>
      <c r="AF196" s="223"/>
      <c r="AG196" s="223"/>
      <c r="AH196" s="223"/>
      <c r="AI196" s="223"/>
      <c r="AJ196" s="223"/>
      <c r="AK196" s="223"/>
      <c r="AL196" s="223"/>
    </row>
    <row r="197" spans="1:38" ht="13.8">
      <c r="A197" s="223"/>
      <c r="B197" s="223"/>
      <c r="C197" s="223"/>
      <c r="D197" s="223"/>
      <c r="E197" s="223"/>
      <c r="F197" s="223"/>
      <c r="G197" s="223"/>
      <c r="H197" s="223"/>
      <c r="I197" s="223"/>
      <c r="J197" s="223"/>
      <c r="K197" s="223"/>
      <c r="L197" s="223"/>
      <c r="M197" s="223"/>
      <c r="N197" s="223"/>
      <c r="O197" s="223"/>
      <c r="P197" s="223"/>
      <c r="Q197" s="223"/>
      <c r="R197" s="223"/>
      <c r="S197" s="223"/>
      <c r="T197" s="223"/>
      <c r="U197" s="223"/>
      <c r="V197" s="223"/>
      <c r="W197" s="223"/>
      <c r="X197" s="223"/>
      <c r="Y197" s="223"/>
      <c r="Z197" s="223"/>
      <c r="AA197" s="223"/>
      <c r="AB197" s="223"/>
      <c r="AC197" s="223"/>
      <c r="AD197" s="223"/>
      <c r="AE197" s="223"/>
      <c r="AF197" s="223"/>
      <c r="AG197" s="223"/>
      <c r="AH197" s="223"/>
      <c r="AI197" s="223"/>
      <c r="AJ197" s="223"/>
      <c r="AK197" s="223"/>
      <c r="AL197" s="223"/>
    </row>
    <row r="198" spans="1:38" ht="13.8">
      <c r="A198" s="223"/>
      <c r="B198" s="223"/>
      <c r="C198" s="223"/>
      <c r="D198" s="223"/>
      <c r="E198" s="223"/>
      <c r="F198" s="223"/>
      <c r="G198" s="223"/>
      <c r="H198" s="223"/>
      <c r="I198" s="223"/>
      <c r="J198" s="223"/>
      <c r="K198" s="223"/>
      <c r="L198" s="223"/>
      <c r="M198" s="223"/>
      <c r="N198" s="223"/>
      <c r="O198" s="223"/>
      <c r="P198" s="223"/>
      <c r="Q198" s="223"/>
      <c r="R198" s="223"/>
      <c r="S198" s="223"/>
      <c r="T198" s="223"/>
      <c r="U198" s="223"/>
      <c r="V198" s="223"/>
      <c r="W198" s="223"/>
      <c r="X198" s="223"/>
      <c r="Y198" s="223"/>
      <c r="Z198" s="223"/>
      <c r="AA198" s="223"/>
      <c r="AB198" s="223"/>
      <c r="AC198" s="223"/>
      <c r="AD198" s="223"/>
      <c r="AE198" s="223"/>
      <c r="AF198" s="223"/>
      <c r="AG198" s="223"/>
      <c r="AH198" s="223"/>
      <c r="AI198" s="223"/>
      <c r="AJ198" s="223"/>
      <c r="AK198" s="223"/>
      <c r="AL198" s="223"/>
    </row>
    <row r="199" spans="1:38" ht="13.8">
      <c r="A199" s="223"/>
      <c r="B199" s="223"/>
      <c r="C199" s="223"/>
      <c r="D199" s="223"/>
      <c r="E199" s="223"/>
      <c r="F199" s="223"/>
      <c r="G199" s="223"/>
      <c r="H199" s="223"/>
      <c r="I199" s="223"/>
      <c r="J199" s="223"/>
      <c r="K199" s="223"/>
      <c r="L199" s="223"/>
      <c r="M199" s="223"/>
      <c r="N199" s="223"/>
      <c r="O199" s="223"/>
      <c r="P199" s="223"/>
      <c r="Q199" s="223"/>
      <c r="R199" s="223"/>
      <c r="S199" s="223"/>
      <c r="T199" s="223"/>
      <c r="U199" s="223"/>
      <c r="V199" s="223"/>
      <c r="W199" s="223"/>
      <c r="X199" s="223"/>
      <c r="Y199" s="223"/>
      <c r="Z199" s="223"/>
      <c r="AA199" s="223"/>
      <c r="AB199" s="223"/>
      <c r="AC199" s="223"/>
      <c r="AD199" s="223"/>
      <c r="AE199" s="223"/>
      <c r="AF199" s="223"/>
      <c r="AG199" s="223"/>
      <c r="AH199" s="223"/>
      <c r="AI199" s="223"/>
      <c r="AJ199" s="223"/>
      <c r="AK199" s="223"/>
      <c r="AL199" s="223"/>
    </row>
    <row r="200" spans="1:38" ht="13.8">
      <c r="A200" s="223"/>
      <c r="B200" s="223"/>
      <c r="C200" s="223"/>
      <c r="D200" s="223"/>
      <c r="E200" s="223"/>
      <c r="F200" s="223"/>
      <c r="G200" s="223"/>
      <c r="H200" s="223"/>
      <c r="I200" s="223"/>
      <c r="J200" s="223"/>
      <c r="K200" s="223"/>
      <c r="L200" s="223"/>
      <c r="M200" s="223"/>
      <c r="N200" s="223"/>
      <c r="O200" s="223"/>
      <c r="P200" s="223"/>
      <c r="Q200" s="223"/>
      <c r="R200" s="223"/>
      <c r="S200" s="223"/>
      <c r="T200" s="223"/>
      <c r="U200" s="223"/>
      <c r="V200" s="223"/>
      <c r="W200" s="223"/>
      <c r="X200" s="223"/>
      <c r="Y200" s="223"/>
      <c r="Z200" s="223"/>
      <c r="AA200" s="223"/>
      <c r="AB200" s="223"/>
      <c r="AC200" s="223"/>
      <c r="AD200" s="223"/>
      <c r="AE200" s="223"/>
      <c r="AF200" s="223"/>
      <c r="AG200" s="223"/>
      <c r="AH200" s="223"/>
      <c r="AI200" s="223"/>
      <c r="AJ200" s="223"/>
      <c r="AK200" s="223"/>
      <c r="AL200" s="223"/>
    </row>
    <row r="201" spans="1:38" ht="13.8">
      <c r="A201" s="223"/>
      <c r="B201" s="223"/>
      <c r="C201" s="223"/>
      <c r="D201" s="223"/>
      <c r="E201" s="223"/>
      <c r="F201" s="223"/>
      <c r="G201" s="223"/>
      <c r="H201" s="223"/>
      <c r="I201" s="223"/>
      <c r="J201" s="223"/>
      <c r="K201" s="223"/>
      <c r="L201" s="223"/>
      <c r="M201" s="223"/>
      <c r="N201" s="223"/>
      <c r="O201" s="223"/>
      <c r="P201" s="223"/>
      <c r="Q201" s="223"/>
      <c r="R201" s="223"/>
      <c r="S201" s="223"/>
      <c r="T201" s="223"/>
      <c r="U201" s="223"/>
      <c r="V201" s="223"/>
      <c r="W201" s="223"/>
      <c r="X201" s="223"/>
      <c r="Y201" s="223"/>
      <c r="Z201" s="223"/>
      <c r="AA201" s="223"/>
      <c r="AB201" s="223"/>
      <c r="AC201" s="223"/>
      <c r="AD201" s="223"/>
      <c r="AE201" s="223"/>
      <c r="AF201" s="223"/>
      <c r="AG201" s="223"/>
      <c r="AH201" s="223"/>
      <c r="AI201" s="223"/>
      <c r="AJ201" s="223"/>
      <c r="AK201" s="223"/>
      <c r="AL201" s="223"/>
    </row>
    <row r="202" spans="1:38" ht="13.8">
      <c r="A202" s="223"/>
      <c r="B202" s="223"/>
      <c r="C202" s="223"/>
      <c r="D202" s="223"/>
      <c r="E202" s="223"/>
      <c r="F202" s="223"/>
      <c r="G202" s="223"/>
      <c r="H202" s="223"/>
      <c r="I202" s="223"/>
      <c r="J202" s="223"/>
      <c r="K202" s="223"/>
      <c r="L202" s="223"/>
      <c r="M202" s="223"/>
      <c r="N202" s="223"/>
      <c r="O202" s="223"/>
      <c r="P202" s="223"/>
      <c r="Q202" s="223"/>
      <c r="R202" s="223"/>
      <c r="S202" s="223"/>
      <c r="T202" s="223"/>
      <c r="U202" s="223"/>
      <c r="V202" s="223"/>
      <c r="W202" s="223"/>
      <c r="X202" s="223"/>
      <c r="Y202" s="223"/>
      <c r="Z202" s="223"/>
      <c r="AA202" s="223"/>
      <c r="AB202" s="223"/>
      <c r="AC202" s="223"/>
      <c r="AD202" s="223"/>
      <c r="AE202" s="223"/>
      <c r="AF202" s="223"/>
      <c r="AG202" s="223"/>
      <c r="AH202" s="223"/>
      <c r="AI202" s="223"/>
      <c r="AJ202" s="223"/>
      <c r="AK202" s="223"/>
      <c r="AL202" s="223"/>
    </row>
    <row r="203" spans="1:38" ht="13.8">
      <c r="A203" s="223"/>
      <c r="B203" s="223"/>
      <c r="C203" s="223"/>
      <c r="D203" s="223"/>
      <c r="E203" s="223"/>
      <c r="F203" s="223"/>
      <c r="G203" s="223"/>
      <c r="H203" s="223"/>
      <c r="I203" s="223"/>
      <c r="J203" s="223"/>
      <c r="K203" s="223"/>
      <c r="L203" s="223"/>
      <c r="M203" s="223"/>
      <c r="N203" s="223"/>
      <c r="O203" s="223"/>
      <c r="P203" s="223"/>
      <c r="Q203" s="223"/>
      <c r="R203" s="223"/>
      <c r="S203" s="223"/>
      <c r="T203" s="223"/>
      <c r="U203" s="223"/>
      <c r="V203" s="223"/>
      <c r="W203" s="223"/>
      <c r="X203" s="223"/>
      <c r="Y203" s="223"/>
      <c r="Z203" s="223"/>
      <c r="AA203" s="223"/>
      <c r="AB203" s="223"/>
      <c r="AC203" s="223"/>
      <c r="AD203" s="223"/>
      <c r="AE203" s="223"/>
      <c r="AF203" s="223"/>
      <c r="AG203" s="223"/>
      <c r="AH203" s="223"/>
      <c r="AI203" s="223"/>
      <c r="AJ203" s="223"/>
      <c r="AK203" s="223"/>
      <c r="AL203" s="223"/>
    </row>
    <row r="204" spans="1:38" ht="13.8">
      <c r="A204" s="223"/>
      <c r="B204" s="223"/>
      <c r="C204" s="223"/>
      <c r="D204" s="223"/>
      <c r="E204" s="223"/>
      <c r="F204" s="223"/>
      <c r="G204" s="223"/>
      <c r="H204" s="223"/>
      <c r="I204" s="223"/>
      <c r="J204" s="223"/>
      <c r="K204" s="223"/>
      <c r="L204" s="223"/>
      <c r="M204" s="223"/>
      <c r="N204" s="223"/>
      <c r="O204" s="223"/>
      <c r="P204" s="223"/>
      <c r="Q204" s="223"/>
      <c r="R204" s="223"/>
      <c r="S204" s="223"/>
      <c r="T204" s="223"/>
      <c r="U204" s="223"/>
      <c r="V204" s="223"/>
      <c r="W204" s="223"/>
      <c r="X204" s="223"/>
      <c r="Y204" s="223"/>
      <c r="Z204" s="223"/>
      <c r="AA204" s="223"/>
      <c r="AB204" s="223"/>
      <c r="AC204" s="223"/>
      <c r="AD204" s="223"/>
      <c r="AE204" s="223"/>
      <c r="AF204" s="223"/>
      <c r="AG204" s="223"/>
      <c r="AH204" s="223"/>
      <c r="AI204" s="223"/>
      <c r="AJ204" s="223"/>
      <c r="AK204" s="223"/>
      <c r="AL204" s="223"/>
    </row>
    <row r="205" spans="1:38" ht="13.8">
      <c r="A205" s="223"/>
      <c r="B205" s="223"/>
      <c r="C205" s="223"/>
      <c r="D205" s="223"/>
      <c r="E205" s="223"/>
      <c r="F205" s="223"/>
      <c r="G205" s="223"/>
      <c r="H205" s="223"/>
      <c r="I205" s="223"/>
      <c r="J205" s="223"/>
      <c r="K205" s="223"/>
      <c r="L205" s="223"/>
      <c r="M205" s="223"/>
      <c r="N205" s="223"/>
      <c r="O205" s="223"/>
      <c r="P205" s="223"/>
      <c r="Q205" s="223"/>
      <c r="R205" s="223"/>
      <c r="S205" s="223"/>
      <c r="T205" s="223"/>
      <c r="U205" s="223"/>
      <c r="V205" s="223"/>
      <c r="W205" s="223"/>
      <c r="X205" s="223"/>
      <c r="Y205" s="223"/>
      <c r="Z205" s="223"/>
      <c r="AA205" s="223"/>
      <c r="AB205" s="223"/>
      <c r="AC205" s="223"/>
      <c r="AD205" s="223"/>
      <c r="AE205" s="223"/>
      <c r="AF205" s="223"/>
      <c r="AG205" s="223"/>
      <c r="AH205" s="223"/>
      <c r="AI205" s="223"/>
      <c r="AJ205" s="223"/>
      <c r="AK205" s="223"/>
      <c r="AL205" s="223"/>
    </row>
    <row r="206" spans="1:38" ht="13.8">
      <c r="A206" s="223"/>
      <c r="B206" s="223"/>
      <c r="C206" s="223"/>
      <c r="D206" s="223"/>
      <c r="E206" s="223"/>
      <c r="F206" s="223"/>
      <c r="G206" s="223"/>
      <c r="H206" s="223"/>
      <c r="I206" s="223"/>
      <c r="J206" s="223"/>
      <c r="K206" s="223"/>
      <c r="L206" s="223"/>
      <c r="M206" s="223"/>
      <c r="N206" s="223"/>
      <c r="O206" s="223"/>
      <c r="P206" s="223"/>
      <c r="Q206" s="223"/>
      <c r="R206" s="223"/>
      <c r="S206" s="223"/>
      <c r="T206" s="223"/>
      <c r="U206" s="223"/>
      <c r="V206" s="223"/>
      <c r="W206" s="223"/>
      <c r="X206" s="223"/>
      <c r="Y206" s="223"/>
      <c r="Z206" s="223"/>
      <c r="AA206" s="223"/>
      <c r="AB206" s="223"/>
      <c r="AC206" s="223"/>
      <c r="AD206" s="223"/>
      <c r="AE206" s="223"/>
      <c r="AF206" s="223"/>
      <c r="AG206" s="223"/>
      <c r="AH206" s="223"/>
      <c r="AI206" s="223"/>
      <c r="AJ206" s="223"/>
      <c r="AK206" s="223"/>
      <c r="AL206" s="223"/>
    </row>
    <row r="207" spans="1:38" ht="13.8">
      <c r="A207" s="223"/>
      <c r="B207" s="223"/>
      <c r="C207" s="223"/>
      <c r="D207" s="223"/>
      <c r="E207" s="223"/>
      <c r="F207" s="223"/>
      <c r="G207" s="223"/>
      <c r="H207" s="223"/>
      <c r="I207" s="223"/>
      <c r="J207" s="223"/>
      <c r="K207" s="223"/>
      <c r="L207" s="223"/>
      <c r="M207" s="223"/>
      <c r="N207" s="223"/>
      <c r="O207" s="223"/>
      <c r="P207" s="223"/>
      <c r="Q207" s="223"/>
      <c r="R207" s="223"/>
      <c r="S207" s="223"/>
      <c r="T207" s="223"/>
      <c r="U207" s="223"/>
      <c r="V207" s="223"/>
      <c r="W207" s="223"/>
      <c r="X207" s="223"/>
      <c r="Y207" s="223"/>
      <c r="Z207" s="223"/>
      <c r="AA207" s="223"/>
      <c r="AB207" s="223"/>
      <c r="AC207" s="223"/>
      <c r="AD207" s="223"/>
      <c r="AE207" s="223"/>
      <c r="AF207" s="223"/>
      <c r="AG207" s="223"/>
      <c r="AH207" s="223"/>
      <c r="AI207" s="223"/>
      <c r="AJ207" s="223"/>
      <c r="AK207" s="223"/>
      <c r="AL207" s="223"/>
    </row>
    <row r="208" spans="1:38" ht="13.8">
      <c r="A208" s="223"/>
      <c r="B208" s="223"/>
      <c r="C208" s="223"/>
      <c r="D208" s="223"/>
      <c r="E208" s="223"/>
      <c r="F208" s="223"/>
      <c r="G208" s="223"/>
      <c r="H208" s="223"/>
      <c r="I208" s="223"/>
      <c r="J208" s="223"/>
      <c r="K208" s="223"/>
      <c r="L208" s="223"/>
      <c r="M208" s="223"/>
      <c r="N208" s="223"/>
      <c r="O208" s="223"/>
      <c r="P208" s="223"/>
      <c r="Q208" s="223"/>
      <c r="R208" s="223"/>
      <c r="S208" s="223"/>
      <c r="T208" s="223"/>
      <c r="U208" s="223"/>
      <c r="V208" s="223"/>
      <c r="W208" s="223"/>
      <c r="X208" s="223"/>
      <c r="Y208" s="223"/>
      <c r="Z208" s="223"/>
      <c r="AA208" s="223"/>
      <c r="AB208" s="223"/>
      <c r="AC208" s="223"/>
      <c r="AD208" s="223"/>
      <c r="AE208" s="223"/>
      <c r="AF208" s="223"/>
      <c r="AG208" s="223"/>
      <c r="AH208" s="223"/>
      <c r="AI208" s="223"/>
      <c r="AJ208" s="223"/>
      <c r="AK208" s="223"/>
      <c r="AL208" s="223"/>
    </row>
    <row r="209" spans="1:38" ht="13.8">
      <c r="A209" s="223"/>
      <c r="B209" s="223"/>
      <c r="C209" s="223"/>
      <c r="D209" s="223"/>
      <c r="E209" s="223"/>
      <c r="F209" s="223"/>
      <c r="G209" s="223"/>
      <c r="H209" s="223"/>
      <c r="I209" s="223"/>
      <c r="J209" s="223"/>
      <c r="K209" s="223"/>
      <c r="L209" s="223"/>
      <c r="M209" s="223"/>
      <c r="N209" s="223"/>
      <c r="O209" s="223"/>
      <c r="P209" s="223"/>
      <c r="Q209" s="223"/>
      <c r="R209" s="223"/>
      <c r="S209" s="223"/>
      <c r="T209" s="223"/>
      <c r="U209" s="223"/>
      <c r="V209" s="223"/>
      <c r="W209" s="223"/>
      <c r="X209" s="223"/>
      <c r="Y209" s="223"/>
      <c r="Z209" s="223"/>
      <c r="AA209" s="223"/>
      <c r="AB209" s="223"/>
      <c r="AC209" s="223"/>
      <c r="AD209" s="223"/>
      <c r="AE209" s="223"/>
      <c r="AF209" s="223"/>
      <c r="AG209" s="223"/>
      <c r="AH209" s="223"/>
      <c r="AI209" s="223"/>
      <c r="AJ209" s="223"/>
      <c r="AK209" s="223"/>
      <c r="AL209" s="223"/>
    </row>
    <row r="210" spans="1:38" ht="13.8">
      <c r="A210" s="223"/>
      <c r="B210" s="223"/>
      <c r="C210" s="223"/>
      <c r="D210" s="223"/>
      <c r="E210" s="223"/>
      <c r="F210" s="223"/>
      <c r="G210" s="223"/>
      <c r="H210" s="223"/>
      <c r="I210" s="223"/>
      <c r="J210" s="223"/>
      <c r="K210" s="223"/>
      <c r="L210" s="223"/>
      <c r="M210" s="223"/>
      <c r="N210" s="223"/>
      <c r="O210" s="223"/>
      <c r="P210" s="223"/>
      <c r="Q210" s="223"/>
      <c r="R210" s="223"/>
      <c r="S210" s="223"/>
      <c r="T210" s="223"/>
      <c r="U210" s="223"/>
      <c r="V210" s="223"/>
      <c r="W210" s="223"/>
      <c r="X210" s="223"/>
      <c r="Y210" s="223"/>
      <c r="Z210" s="223"/>
      <c r="AA210" s="223"/>
      <c r="AB210" s="223"/>
      <c r="AC210" s="223"/>
      <c r="AD210" s="223"/>
      <c r="AE210" s="223"/>
      <c r="AF210" s="223"/>
      <c r="AG210" s="223"/>
      <c r="AH210" s="223"/>
      <c r="AI210" s="223"/>
      <c r="AJ210" s="223"/>
      <c r="AK210" s="223"/>
      <c r="AL210" s="223"/>
    </row>
    <row r="211" spans="1:38" ht="13.8">
      <c r="A211" s="223"/>
      <c r="B211" s="223"/>
      <c r="C211" s="223"/>
      <c r="D211" s="223"/>
      <c r="E211" s="223"/>
      <c r="F211" s="223"/>
      <c r="G211" s="223"/>
      <c r="H211" s="223"/>
      <c r="I211" s="223"/>
      <c r="J211" s="223"/>
      <c r="K211" s="223"/>
      <c r="L211" s="223"/>
      <c r="M211" s="223"/>
      <c r="N211" s="223"/>
      <c r="O211" s="223"/>
      <c r="P211" s="223"/>
      <c r="Q211" s="223"/>
      <c r="R211" s="223"/>
      <c r="S211" s="223"/>
      <c r="T211" s="223"/>
      <c r="U211" s="223"/>
      <c r="V211" s="223"/>
      <c r="W211" s="223"/>
      <c r="X211" s="223"/>
      <c r="Y211" s="223"/>
      <c r="Z211" s="223"/>
      <c r="AA211" s="223"/>
      <c r="AB211" s="223"/>
      <c r="AC211" s="223"/>
      <c r="AD211" s="223"/>
      <c r="AE211" s="223"/>
      <c r="AF211" s="223"/>
      <c r="AG211" s="223"/>
      <c r="AH211" s="223"/>
      <c r="AI211" s="223"/>
      <c r="AJ211" s="223"/>
      <c r="AK211" s="223"/>
      <c r="AL211" s="223"/>
    </row>
    <row r="212" spans="1:38" ht="13.8">
      <c r="A212" s="223"/>
      <c r="B212" s="223"/>
      <c r="C212" s="223"/>
      <c r="D212" s="223"/>
      <c r="E212" s="223"/>
      <c r="F212" s="223"/>
      <c r="G212" s="223"/>
      <c r="H212" s="223"/>
      <c r="I212" s="223"/>
      <c r="J212" s="223"/>
      <c r="K212" s="223"/>
      <c r="L212" s="223"/>
      <c r="M212" s="223"/>
      <c r="N212" s="223"/>
      <c r="O212" s="223"/>
      <c r="P212" s="223"/>
      <c r="Q212" s="223"/>
      <c r="R212" s="223"/>
      <c r="S212" s="223"/>
      <c r="T212" s="223"/>
      <c r="U212" s="223"/>
      <c r="V212" s="223"/>
      <c r="W212" s="223"/>
      <c r="X212" s="223"/>
      <c r="Y212" s="223"/>
      <c r="Z212" s="223"/>
      <c r="AA212" s="223"/>
      <c r="AB212" s="223"/>
      <c r="AC212" s="223"/>
      <c r="AD212" s="223"/>
      <c r="AE212" s="223"/>
      <c r="AF212" s="223"/>
      <c r="AG212" s="223"/>
      <c r="AH212" s="223"/>
      <c r="AI212" s="223"/>
      <c r="AJ212" s="223"/>
      <c r="AK212" s="223"/>
      <c r="AL212" s="223"/>
    </row>
    <row r="213" spans="1:38" ht="13.8">
      <c r="A213" s="223"/>
      <c r="B213" s="223"/>
      <c r="C213" s="223"/>
      <c r="D213" s="223"/>
      <c r="E213" s="223"/>
      <c r="F213" s="223"/>
      <c r="G213" s="223"/>
      <c r="H213" s="223"/>
      <c r="I213" s="223"/>
      <c r="J213" s="223"/>
      <c r="K213" s="223"/>
      <c r="L213" s="223"/>
      <c r="M213" s="223"/>
      <c r="N213" s="223"/>
      <c r="O213" s="223"/>
      <c r="P213" s="223"/>
      <c r="Q213" s="223"/>
      <c r="R213" s="223"/>
      <c r="S213" s="223"/>
      <c r="T213" s="223"/>
      <c r="U213" s="223"/>
      <c r="V213" s="223"/>
      <c r="W213" s="223"/>
      <c r="X213" s="223"/>
      <c r="Y213" s="223"/>
      <c r="Z213" s="223"/>
      <c r="AA213" s="223"/>
      <c r="AB213" s="223"/>
      <c r="AC213" s="223"/>
      <c r="AD213" s="223"/>
      <c r="AE213" s="223"/>
      <c r="AF213" s="223"/>
      <c r="AG213" s="223"/>
      <c r="AH213" s="223"/>
      <c r="AI213" s="223"/>
      <c r="AJ213" s="223"/>
      <c r="AK213" s="223"/>
      <c r="AL213" s="223"/>
    </row>
    <row r="214" spans="1:38" ht="13.8">
      <c r="A214" s="223"/>
      <c r="B214" s="223"/>
      <c r="C214" s="223"/>
      <c r="D214" s="223"/>
      <c r="E214" s="223"/>
      <c r="F214" s="223"/>
      <c r="G214" s="223"/>
      <c r="H214" s="223"/>
      <c r="I214" s="223"/>
      <c r="J214" s="223"/>
      <c r="K214" s="223"/>
      <c r="L214" s="223"/>
      <c r="M214" s="223"/>
      <c r="N214" s="223"/>
      <c r="O214" s="223"/>
      <c r="P214" s="223"/>
      <c r="Q214" s="223"/>
      <c r="R214" s="223"/>
      <c r="S214" s="223"/>
      <c r="T214" s="223"/>
      <c r="U214" s="223"/>
      <c r="V214" s="223"/>
      <c r="W214" s="223"/>
      <c r="X214" s="223"/>
      <c r="Y214" s="223"/>
      <c r="Z214" s="223"/>
      <c r="AA214" s="223"/>
      <c r="AB214" s="223"/>
      <c r="AC214" s="223"/>
      <c r="AD214" s="223"/>
      <c r="AE214" s="223"/>
      <c r="AF214" s="223"/>
      <c r="AG214" s="223"/>
      <c r="AH214" s="223"/>
      <c r="AI214" s="223"/>
      <c r="AJ214" s="223"/>
      <c r="AK214" s="223"/>
      <c r="AL214" s="223"/>
    </row>
    <row r="215" spans="1:38" ht="13.8">
      <c r="A215" s="223"/>
      <c r="B215" s="223"/>
      <c r="C215" s="223"/>
      <c r="D215" s="223"/>
      <c r="E215" s="223"/>
      <c r="F215" s="223"/>
      <c r="G215" s="223"/>
      <c r="H215" s="223"/>
      <c r="I215" s="223"/>
      <c r="J215" s="223"/>
      <c r="K215" s="223"/>
      <c r="L215" s="223"/>
      <c r="M215" s="223"/>
      <c r="N215" s="223"/>
      <c r="O215" s="223"/>
      <c r="P215" s="223"/>
      <c r="Q215" s="223"/>
      <c r="R215" s="223"/>
      <c r="S215" s="223"/>
      <c r="T215" s="223"/>
      <c r="U215" s="223"/>
      <c r="V215" s="223"/>
      <c r="W215" s="223"/>
      <c r="X215" s="223"/>
      <c r="Y215" s="223"/>
      <c r="Z215" s="223"/>
      <c r="AA215" s="223"/>
      <c r="AB215" s="223"/>
      <c r="AC215" s="223"/>
      <c r="AD215" s="223"/>
      <c r="AE215" s="223"/>
      <c r="AF215" s="223"/>
      <c r="AG215" s="223"/>
      <c r="AH215" s="223"/>
      <c r="AI215" s="223"/>
      <c r="AJ215" s="223"/>
      <c r="AK215" s="223"/>
      <c r="AL215" s="223"/>
    </row>
    <row r="216" spans="1:38" ht="13.8">
      <c r="A216" s="223"/>
      <c r="B216" s="223"/>
      <c r="C216" s="223"/>
      <c r="D216" s="223"/>
      <c r="E216" s="223"/>
      <c r="F216" s="223"/>
      <c r="G216" s="223"/>
      <c r="H216" s="223"/>
      <c r="I216" s="223"/>
      <c r="J216" s="223"/>
      <c r="K216" s="223"/>
      <c r="L216" s="223"/>
      <c r="M216" s="223"/>
      <c r="N216" s="223"/>
      <c r="O216" s="223"/>
      <c r="P216" s="223"/>
      <c r="Q216" s="223"/>
      <c r="R216" s="223"/>
      <c r="S216" s="223"/>
      <c r="T216" s="223"/>
      <c r="U216" s="223"/>
      <c r="V216" s="223"/>
      <c r="W216" s="223"/>
      <c r="X216" s="223"/>
      <c r="Y216" s="223"/>
      <c r="Z216" s="223"/>
      <c r="AA216" s="223"/>
      <c r="AB216" s="223"/>
      <c r="AC216" s="223"/>
      <c r="AD216" s="223"/>
      <c r="AE216" s="223"/>
      <c r="AF216" s="223"/>
      <c r="AG216" s="223"/>
      <c r="AH216" s="223"/>
      <c r="AI216" s="223"/>
      <c r="AJ216" s="223"/>
      <c r="AK216" s="223"/>
      <c r="AL216" s="223"/>
    </row>
    <row r="217" spans="1:38" ht="13.8">
      <c r="A217" s="223"/>
      <c r="B217" s="223"/>
      <c r="C217" s="223"/>
      <c r="D217" s="223"/>
      <c r="E217" s="223"/>
      <c r="F217" s="223"/>
      <c r="G217" s="223"/>
      <c r="H217" s="223"/>
      <c r="I217" s="223"/>
      <c r="J217" s="223"/>
      <c r="K217" s="223"/>
      <c r="L217" s="223"/>
      <c r="M217" s="223"/>
      <c r="N217" s="223"/>
      <c r="O217" s="223"/>
      <c r="P217" s="223"/>
      <c r="Q217" s="223"/>
      <c r="R217" s="223"/>
      <c r="S217" s="223"/>
      <c r="T217" s="223"/>
      <c r="U217" s="223"/>
      <c r="V217" s="223"/>
      <c r="W217" s="223"/>
      <c r="X217" s="223"/>
      <c r="Y217" s="223"/>
      <c r="Z217" s="223"/>
      <c r="AA217" s="223"/>
      <c r="AB217" s="223"/>
      <c r="AC217" s="223"/>
      <c r="AD217" s="223"/>
      <c r="AE217" s="223"/>
      <c r="AF217" s="223"/>
      <c r="AG217" s="223"/>
      <c r="AH217" s="223"/>
      <c r="AI217" s="223"/>
      <c r="AJ217" s="223"/>
      <c r="AK217" s="223"/>
      <c r="AL217" s="223"/>
    </row>
    <row r="218" spans="1:38" ht="13.8">
      <c r="A218" s="223"/>
      <c r="B218" s="223"/>
      <c r="C218" s="223"/>
      <c r="D218" s="223"/>
      <c r="E218" s="223"/>
      <c r="F218" s="223"/>
      <c r="G218" s="223"/>
      <c r="H218" s="223"/>
      <c r="I218" s="223"/>
      <c r="J218" s="223"/>
      <c r="K218" s="223"/>
      <c r="L218" s="223"/>
      <c r="M218" s="223"/>
      <c r="N218" s="223"/>
      <c r="O218" s="223"/>
      <c r="P218" s="223"/>
      <c r="Q218" s="223"/>
      <c r="R218" s="223"/>
      <c r="S218" s="223"/>
      <c r="T218" s="223"/>
      <c r="U218" s="223"/>
      <c r="V218" s="223"/>
      <c r="W218" s="223"/>
      <c r="X218" s="223"/>
      <c r="Y218" s="223"/>
      <c r="Z218" s="223"/>
      <c r="AA218" s="223"/>
      <c r="AB218" s="223"/>
      <c r="AC218" s="223"/>
      <c r="AD218" s="223"/>
      <c r="AE218" s="223"/>
      <c r="AF218" s="223"/>
      <c r="AG218" s="223"/>
      <c r="AH218" s="223"/>
      <c r="AI218" s="223"/>
      <c r="AJ218" s="223"/>
      <c r="AK218" s="223"/>
      <c r="AL218" s="223"/>
    </row>
    <row r="219" spans="1:38" ht="13.8">
      <c r="A219" s="223"/>
      <c r="B219" s="223"/>
      <c r="C219" s="223"/>
      <c r="D219" s="223"/>
      <c r="E219" s="223"/>
      <c r="F219" s="223"/>
      <c r="G219" s="223"/>
      <c r="H219" s="223"/>
      <c r="I219" s="223"/>
      <c r="J219" s="223"/>
      <c r="K219" s="223"/>
      <c r="L219" s="223"/>
      <c r="M219" s="223"/>
      <c r="N219" s="223"/>
      <c r="O219" s="223"/>
      <c r="P219" s="223"/>
      <c r="Q219" s="223"/>
      <c r="R219" s="223"/>
      <c r="S219" s="223"/>
      <c r="T219" s="223"/>
      <c r="U219" s="223"/>
      <c r="V219" s="223"/>
      <c r="W219" s="223"/>
      <c r="X219" s="223"/>
      <c r="Y219" s="223"/>
      <c r="Z219" s="223"/>
      <c r="AA219" s="223"/>
      <c r="AB219" s="223"/>
      <c r="AC219" s="223"/>
      <c r="AD219" s="223"/>
      <c r="AE219" s="223"/>
      <c r="AF219" s="223"/>
      <c r="AG219" s="223"/>
      <c r="AH219" s="223"/>
      <c r="AI219" s="223"/>
      <c r="AJ219" s="223"/>
      <c r="AK219" s="223"/>
      <c r="AL219" s="223"/>
    </row>
    <row r="220" spans="1:38" ht="13.8">
      <c r="A220" s="223"/>
      <c r="B220" s="223"/>
      <c r="C220" s="223"/>
      <c r="D220" s="223"/>
      <c r="E220" s="223"/>
      <c r="F220" s="223"/>
      <c r="G220" s="223"/>
      <c r="H220" s="223"/>
      <c r="I220" s="223"/>
      <c r="J220" s="223"/>
      <c r="K220" s="223"/>
      <c r="L220" s="223"/>
      <c r="M220" s="223"/>
      <c r="N220" s="223"/>
      <c r="O220" s="223"/>
      <c r="P220" s="223"/>
      <c r="Q220" s="223"/>
      <c r="R220" s="223"/>
      <c r="S220" s="223"/>
      <c r="T220" s="223"/>
      <c r="U220" s="223"/>
      <c r="V220" s="223"/>
      <c r="W220" s="223"/>
      <c r="X220" s="223"/>
      <c r="Y220" s="223"/>
      <c r="Z220" s="223"/>
      <c r="AA220" s="223"/>
      <c r="AB220" s="223"/>
      <c r="AC220" s="223"/>
      <c r="AD220" s="223"/>
      <c r="AE220" s="223"/>
      <c r="AF220" s="223"/>
      <c r="AG220" s="223"/>
      <c r="AH220" s="223"/>
      <c r="AI220" s="223"/>
      <c r="AJ220" s="223"/>
      <c r="AK220" s="223"/>
      <c r="AL220" s="223"/>
    </row>
    <row r="221" spans="1:38" ht="13.8">
      <c r="A221" s="223"/>
      <c r="B221" s="223"/>
      <c r="C221" s="223"/>
      <c r="D221" s="223"/>
      <c r="E221" s="223"/>
      <c r="F221" s="223"/>
      <c r="G221" s="223"/>
      <c r="H221" s="223"/>
      <c r="I221" s="223"/>
      <c r="J221" s="223"/>
      <c r="K221" s="223"/>
      <c r="L221" s="223"/>
      <c r="M221" s="223"/>
      <c r="N221" s="223"/>
      <c r="O221" s="223"/>
      <c r="P221" s="223"/>
      <c r="Q221" s="223"/>
      <c r="R221" s="223"/>
      <c r="S221" s="223"/>
      <c r="T221" s="223"/>
      <c r="U221" s="223"/>
      <c r="V221" s="223"/>
      <c r="W221" s="223"/>
      <c r="X221" s="223"/>
      <c r="Y221" s="223"/>
      <c r="Z221" s="223"/>
      <c r="AA221" s="223"/>
      <c r="AB221" s="223"/>
      <c r="AC221" s="223"/>
      <c r="AD221" s="223"/>
      <c r="AE221" s="223"/>
      <c r="AF221" s="223"/>
      <c r="AG221" s="223"/>
      <c r="AH221" s="223"/>
      <c r="AI221" s="223"/>
      <c r="AJ221" s="223"/>
      <c r="AK221" s="223"/>
      <c r="AL221" s="223"/>
    </row>
    <row r="222" spans="1:38" ht="13.8">
      <c r="A222" s="223"/>
      <c r="B222" s="223"/>
      <c r="C222" s="223"/>
      <c r="D222" s="223"/>
      <c r="E222" s="223"/>
      <c r="F222" s="223"/>
      <c r="G222" s="223"/>
      <c r="H222" s="223"/>
      <c r="I222" s="223"/>
      <c r="J222" s="223"/>
      <c r="K222" s="223"/>
      <c r="L222" s="223"/>
      <c r="M222" s="223"/>
      <c r="N222" s="223"/>
      <c r="O222" s="223"/>
      <c r="P222" s="223"/>
      <c r="Q222" s="223"/>
      <c r="R222" s="223"/>
      <c r="S222" s="223"/>
      <c r="T222" s="223"/>
      <c r="U222" s="223"/>
      <c r="V222" s="223"/>
      <c r="W222" s="223"/>
      <c r="X222" s="223"/>
      <c r="Y222" s="223"/>
      <c r="Z222" s="223"/>
      <c r="AA222" s="223"/>
      <c r="AB222" s="223"/>
      <c r="AC222" s="223"/>
      <c r="AD222" s="223"/>
      <c r="AE222" s="223"/>
      <c r="AF222" s="223"/>
      <c r="AG222" s="223"/>
      <c r="AH222" s="223"/>
      <c r="AI222" s="223"/>
      <c r="AJ222" s="223"/>
      <c r="AK222" s="223"/>
      <c r="AL222" s="223"/>
    </row>
    <row r="223" spans="1:38" ht="13.8">
      <c r="A223" s="223"/>
      <c r="B223" s="223"/>
      <c r="C223" s="223"/>
      <c r="D223" s="223"/>
      <c r="E223" s="223"/>
      <c r="F223" s="223"/>
      <c r="G223" s="223"/>
      <c r="H223" s="223"/>
      <c r="I223" s="223"/>
      <c r="J223" s="223"/>
      <c r="K223" s="223"/>
      <c r="L223" s="223"/>
      <c r="M223" s="223"/>
      <c r="N223" s="223"/>
      <c r="O223" s="223"/>
      <c r="P223" s="223"/>
      <c r="Q223" s="223"/>
      <c r="R223" s="223"/>
      <c r="S223" s="223"/>
      <c r="T223" s="223"/>
      <c r="U223" s="223"/>
      <c r="V223" s="223"/>
      <c r="W223" s="223"/>
      <c r="X223" s="223"/>
      <c r="Y223" s="223"/>
      <c r="Z223" s="223"/>
      <c r="AA223" s="223"/>
      <c r="AB223" s="223"/>
      <c r="AC223" s="223"/>
      <c r="AD223" s="223"/>
      <c r="AE223" s="223"/>
      <c r="AF223" s="223"/>
      <c r="AG223" s="223"/>
      <c r="AH223" s="223"/>
      <c r="AI223" s="223"/>
      <c r="AJ223" s="223"/>
      <c r="AK223" s="223"/>
      <c r="AL223" s="223"/>
    </row>
    <row r="224" spans="1:38" ht="13.8">
      <c r="A224" s="223"/>
      <c r="B224" s="223"/>
      <c r="C224" s="223"/>
      <c r="D224" s="223"/>
      <c r="E224" s="223"/>
      <c r="F224" s="223"/>
      <c r="G224" s="223"/>
      <c r="H224" s="223"/>
      <c r="I224" s="223"/>
      <c r="J224" s="223"/>
      <c r="K224" s="223"/>
      <c r="L224" s="223"/>
      <c r="M224" s="223"/>
      <c r="N224" s="223"/>
      <c r="O224" s="223"/>
      <c r="P224" s="223"/>
      <c r="Q224" s="223"/>
      <c r="R224" s="223"/>
      <c r="S224" s="223"/>
      <c r="T224" s="223"/>
      <c r="U224" s="223"/>
      <c r="V224" s="223"/>
      <c r="W224" s="223"/>
      <c r="X224" s="223"/>
      <c r="Y224" s="223"/>
      <c r="Z224" s="223"/>
      <c r="AA224" s="223"/>
      <c r="AB224" s="223"/>
      <c r="AC224" s="223"/>
      <c r="AD224" s="223"/>
      <c r="AE224" s="223"/>
      <c r="AF224" s="223"/>
      <c r="AG224" s="223"/>
      <c r="AH224" s="223"/>
      <c r="AI224" s="223"/>
      <c r="AJ224" s="223"/>
      <c r="AK224" s="223"/>
      <c r="AL224" s="223"/>
    </row>
    <row r="225" spans="1:38" ht="13.8">
      <c r="A225" s="223"/>
      <c r="B225" s="223"/>
      <c r="C225" s="223"/>
      <c r="D225" s="223"/>
      <c r="E225" s="223"/>
      <c r="F225" s="223"/>
      <c r="G225" s="223"/>
      <c r="H225" s="223"/>
      <c r="I225" s="223"/>
      <c r="J225" s="223"/>
      <c r="K225" s="223"/>
      <c r="L225" s="223"/>
      <c r="M225" s="223"/>
      <c r="N225" s="223"/>
      <c r="O225" s="223"/>
      <c r="P225" s="223"/>
      <c r="Q225" s="223"/>
      <c r="R225" s="223"/>
      <c r="S225" s="223"/>
      <c r="T225" s="223"/>
      <c r="U225" s="223"/>
      <c r="V225" s="223"/>
      <c r="W225" s="223"/>
      <c r="X225" s="223"/>
      <c r="Y225" s="223"/>
      <c r="Z225" s="223"/>
      <c r="AA225" s="223"/>
      <c r="AB225" s="223"/>
      <c r="AC225" s="223"/>
      <c r="AD225" s="223"/>
      <c r="AE225" s="223"/>
      <c r="AF225" s="223"/>
      <c r="AG225" s="223"/>
      <c r="AH225" s="223"/>
      <c r="AI225" s="223"/>
      <c r="AJ225" s="223"/>
      <c r="AK225" s="223"/>
      <c r="AL225" s="223"/>
    </row>
    <row r="226" spans="1:38" ht="13.8">
      <c r="A226" s="223"/>
      <c r="B226" s="223"/>
      <c r="C226" s="223"/>
      <c r="D226" s="223"/>
      <c r="E226" s="223"/>
      <c r="F226" s="223"/>
      <c r="G226" s="223"/>
      <c r="H226" s="223"/>
      <c r="I226" s="223"/>
      <c r="J226" s="223"/>
      <c r="K226" s="223"/>
      <c r="L226" s="223"/>
      <c r="M226" s="223"/>
      <c r="N226" s="223"/>
      <c r="O226" s="223"/>
      <c r="P226" s="223"/>
      <c r="Q226" s="223"/>
      <c r="R226" s="223"/>
      <c r="S226" s="223"/>
      <c r="T226" s="223"/>
      <c r="U226" s="223"/>
      <c r="V226" s="223"/>
      <c r="W226" s="223"/>
      <c r="X226" s="223"/>
      <c r="Y226" s="223"/>
      <c r="Z226" s="223"/>
      <c r="AA226" s="223"/>
      <c r="AB226" s="223"/>
      <c r="AC226" s="223"/>
      <c r="AD226" s="223"/>
      <c r="AE226" s="223"/>
      <c r="AF226" s="223"/>
      <c r="AG226" s="223"/>
      <c r="AH226" s="223"/>
      <c r="AI226" s="223"/>
      <c r="AJ226" s="223"/>
      <c r="AK226" s="223"/>
      <c r="AL226" s="223"/>
    </row>
    <row r="227" spans="1:38" ht="13.8">
      <c r="A227" s="223"/>
      <c r="B227" s="223"/>
      <c r="C227" s="223"/>
      <c r="D227" s="223"/>
      <c r="E227" s="223"/>
      <c r="F227" s="223"/>
      <c r="G227" s="223"/>
      <c r="H227" s="223"/>
      <c r="I227" s="223"/>
      <c r="J227" s="223"/>
      <c r="K227" s="223"/>
      <c r="L227" s="223"/>
      <c r="M227" s="223"/>
      <c r="N227" s="223"/>
      <c r="O227" s="223"/>
      <c r="P227" s="223"/>
      <c r="Q227" s="223"/>
      <c r="R227" s="223"/>
      <c r="S227" s="223"/>
      <c r="T227" s="223"/>
      <c r="U227" s="223"/>
      <c r="V227" s="223"/>
      <c r="W227" s="223"/>
      <c r="X227" s="223"/>
      <c r="Y227" s="223"/>
      <c r="Z227" s="223"/>
      <c r="AA227" s="223"/>
      <c r="AB227" s="223"/>
      <c r="AC227" s="223"/>
      <c r="AD227" s="223"/>
      <c r="AE227" s="223"/>
      <c r="AF227" s="223"/>
      <c r="AG227" s="223"/>
      <c r="AH227" s="223"/>
      <c r="AI227" s="223"/>
      <c r="AJ227" s="223"/>
      <c r="AK227" s="223"/>
      <c r="AL227" s="223"/>
    </row>
    <row r="228" spans="1:38" ht="13.8">
      <c r="A228" s="223"/>
      <c r="B228" s="223"/>
      <c r="C228" s="223"/>
      <c r="D228" s="223"/>
      <c r="E228" s="223"/>
      <c r="F228" s="223"/>
      <c r="G228" s="223"/>
      <c r="H228" s="223"/>
      <c r="I228" s="223"/>
      <c r="J228" s="223"/>
      <c r="K228" s="223"/>
      <c r="L228" s="223"/>
      <c r="M228" s="223"/>
      <c r="N228" s="223"/>
      <c r="O228" s="223"/>
      <c r="P228" s="223"/>
      <c r="Q228" s="223"/>
      <c r="R228" s="223"/>
      <c r="S228" s="223"/>
      <c r="T228" s="223"/>
      <c r="U228" s="223"/>
      <c r="V228" s="223"/>
      <c r="W228" s="223"/>
      <c r="X228" s="223"/>
      <c r="Y228" s="223"/>
      <c r="Z228" s="223"/>
      <c r="AA228" s="223"/>
      <c r="AB228" s="223"/>
      <c r="AC228" s="223"/>
      <c r="AD228" s="223"/>
      <c r="AE228" s="223"/>
      <c r="AF228" s="223"/>
      <c r="AG228" s="223"/>
      <c r="AH228" s="223"/>
      <c r="AI228" s="223"/>
      <c r="AJ228" s="223"/>
      <c r="AK228" s="223"/>
      <c r="AL228" s="223"/>
    </row>
    <row r="229" spans="1:38" ht="13.8">
      <c r="A229" s="223"/>
      <c r="B229" s="223"/>
      <c r="C229" s="223"/>
      <c r="D229" s="223"/>
      <c r="E229" s="223"/>
      <c r="F229" s="223"/>
      <c r="G229" s="223"/>
      <c r="H229" s="223"/>
      <c r="I229" s="223"/>
      <c r="J229" s="223"/>
      <c r="K229" s="223"/>
      <c r="L229" s="223"/>
      <c r="M229" s="223"/>
      <c r="N229" s="223"/>
      <c r="O229" s="223"/>
      <c r="P229" s="223"/>
      <c r="Q229" s="223"/>
      <c r="R229" s="223"/>
      <c r="S229" s="223"/>
      <c r="T229" s="223"/>
      <c r="U229" s="223"/>
      <c r="V229" s="223"/>
      <c r="W229" s="223"/>
      <c r="X229" s="223"/>
      <c r="Y229" s="223"/>
      <c r="Z229" s="223"/>
      <c r="AA229" s="223"/>
      <c r="AB229" s="223"/>
      <c r="AC229" s="223"/>
      <c r="AD229" s="223"/>
      <c r="AE229" s="223"/>
      <c r="AF229" s="223"/>
      <c r="AG229" s="223"/>
      <c r="AH229" s="223"/>
      <c r="AI229" s="223"/>
      <c r="AJ229" s="223"/>
      <c r="AK229" s="223"/>
      <c r="AL229" s="223"/>
    </row>
    <row r="230" spans="1:38" ht="13.8">
      <c r="A230" s="223"/>
      <c r="B230" s="223"/>
      <c r="C230" s="223"/>
      <c r="D230" s="223"/>
      <c r="E230" s="223"/>
      <c r="F230" s="223"/>
      <c r="G230" s="223"/>
      <c r="H230" s="223"/>
      <c r="I230" s="223"/>
      <c r="J230" s="223"/>
      <c r="K230" s="223"/>
      <c r="L230" s="223"/>
      <c r="M230" s="223"/>
      <c r="N230" s="223"/>
      <c r="O230" s="223"/>
      <c r="P230" s="223"/>
      <c r="Q230" s="223"/>
      <c r="R230" s="223"/>
      <c r="S230" s="223"/>
      <c r="T230" s="223"/>
      <c r="U230" s="223"/>
      <c r="V230" s="223"/>
      <c r="W230" s="223"/>
      <c r="X230" s="223"/>
      <c r="Y230" s="223"/>
      <c r="Z230" s="223"/>
      <c r="AA230" s="223"/>
      <c r="AB230" s="223"/>
      <c r="AC230" s="223"/>
      <c r="AD230" s="223"/>
      <c r="AE230" s="223"/>
      <c r="AF230" s="223"/>
      <c r="AG230" s="223"/>
      <c r="AH230" s="223"/>
      <c r="AI230" s="223"/>
      <c r="AJ230" s="223"/>
      <c r="AK230" s="223"/>
      <c r="AL230" s="223"/>
    </row>
    <row r="231" spans="1:38" ht="13.8">
      <c r="A231" s="223"/>
      <c r="B231" s="223"/>
      <c r="C231" s="223"/>
      <c r="D231" s="223"/>
      <c r="E231" s="223"/>
      <c r="F231" s="223"/>
      <c r="G231" s="223"/>
      <c r="H231" s="223"/>
      <c r="I231" s="223"/>
      <c r="J231" s="223"/>
      <c r="K231" s="223"/>
      <c r="L231" s="223"/>
      <c r="M231" s="223"/>
      <c r="N231" s="223"/>
      <c r="O231" s="223"/>
      <c r="P231" s="223"/>
      <c r="Q231" s="223"/>
      <c r="R231" s="223"/>
      <c r="S231" s="223"/>
      <c r="T231" s="223"/>
      <c r="U231" s="223"/>
      <c r="V231" s="223"/>
      <c r="W231" s="223"/>
      <c r="X231" s="223"/>
      <c r="Y231" s="223"/>
      <c r="Z231" s="223"/>
      <c r="AA231" s="223"/>
      <c r="AB231" s="223"/>
      <c r="AC231" s="223"/>
      <c r="AD231" s="223"/>
      <c r="AE231" s="223"/>
      <c r="AF231" s="223"/>
      <c r="AG231" s="223"/>
      <c r="AH231" s="223"/>
      <c r="AI231" s="223"/>
      <c r="AJ231" s="223"/>
      <c r="AK231" s="223"/>
      <c r="AL231" s="223"/>
    </row>
    <row r="232" spans="1:38" ht="13.8">
      <c r="A232" s="223"/>
      <c r="B232" s="223"/>
      <c r="C232" s="223"/>
      <c r="D232" s="223"/>
      <c r="E232" s="223"/>
      <c r="F232" s="223"/>
      <c r="G232" s="223"/>
      <c r="H232" s="223"/>
      <c r="I232" s="223"/>
      <c r="J232" s="223"/>
      <c r="K232" s="223"/>
      <c r="L232" s="223"/>
      <c r="M232" s="223"/>
      <c r="N232" s="223"/>
      <c r="O232" s="223"/>
      <c r="P232" s="223"/>
      <c r="Q232" s="223"/>
      <c r="R232" s="223"/>
      <c r="S232" s="223"/>
      <c r="T232" s="223"/>
      <c r="U232" s="223"/>
      <c r="V232" s="223"/>
      <c r="W232" s="223"/>
      <c r="X232" s="223"/>
      <c r="Y232" s="223"/>
      <c r="Z232" s="223"/>
      <c r="AA232" s="223"/>
      <c r="AB232" s="223"/>
      <c r="AC232" s="223"/>
      <c r="AD232" s="223"/>
      <c r="AE232" s="223"/>
      <c r="AF232" s="223"/>
      <c r="AG232" s="223"/>
      <c r="AH232" s="223"/>
      <c r="AI232" s="223"/>
      <c r="AJ232" s="223"/>
      <c r="AK232" s="223"/>
      <c r="AL232" s="223"/>
    </row>
    <row r="233" spans="1:38" ht="13.8">
      <c r="A233" s="223"/>
      <c r="B233" s="223"/>
      <c r="C233" s="223"/>
      <c r="D233" s="223"/>
      <c r="E233" s="223"/>
      <c r="F233" s="223"/>
      <c r="G233" s="223"/>
      <c r="H233" s="223"/>
      <c r="I233" s="223"/>
      <c r="J233" s="223"/>
      <c r="K233" s="223"/>
      <c r="L233" s="223"/>
      <c r="M233" s="223"/>
      <c r="N233" s="223"/>
      <c r="O233" s="223"/>
      <c r="P233" s="223"/>
      <c r="Q233" s="223"/>
      <c r="R233" s="223"/>
      <c r="S233" s="223"/>
      <c r="T233" s="223"/>
      <c r="U233" s="223"/>
      <c r="V233" s="223"/>
      <c r="W233" s="223"/>
      <c r="X233" s="223"/>
      <c r="Y233" s="223"/>
      <c r="Z233" s="223"/>
      <c r="AA233" s="223"/>
      <c r="AB233" s="223"/>
      <c r="AC233" s="223"/>
      <c r="AD233" s="223"/>
      <c r="AE233" s="223"/>
      <c r="AF233" s="223"/>
      <c r="AG233" s="223"/>
      <c r="AH233" s="223"/>
      <c r="AI233" s="223"/>
      <c r="AJ233" s="223"/>
      <c r="AK233" s="223"/>
      <c r="AL233" s="223"/>
    </row>
    <row r="234" spans="1:38" ht="13.8">
      <c r="A234" s="223"/>
      <c r="B234" s="223"/>
      <c r="C234" s="223"/>
      <c r="D234" s="223"/>
      <c r="E234" s="223"/>
      <c r="F234" s="223"/>
      <c r="G234" s="223"/>
      <c r="H234" s="223"/>
      <c r="I234" s="223"/>
      <c r="J234" s="223"/>
      <c r="K234" s="223"/>
      <c r="L234" s="223"/>
      <c r="M234" s="223"/>
      <c r="N234" s="223"/>
      <c r="O234" s="223"/>
      <c r="P234" s="223"/>
      <c r="Q234" s="223"/>
      <c r="R234" s="223"/>
      <c r="S234" s="223"/>
      <c r="T234" s="223"/>
      <c r="U234" s="223"/>
      <c r="V234" s="223"/>
      <c r="W234" s="223"/>
      <c r="X234" s="223"/>
      <c r="Y234" s="223"/>
      <c r="Z234" s="223"/>
      <c r="AA234" s="223"/>
      <c r="AB234" s="223"/>
      <c r="AC234" s="223"/>
      <c r="AD234" s="223"/>
      <c r="AE234" s="223"/>
      <c r="AF234" s="223"/>
      <c r="AG234" s="223"/>
      <c r="AH234" s="223"/>
      <c r="AI234" s="223"/>
      <c r="AJ234" s="223"/>
      <c r="AK234" s="223"/>
      <c r="AL234" s="223"/>
    </row>
    <row r="235" spans="1:38" ht="13.8">
      <c r="A235" s="223"/>
      <c r="B235" s="223"/>
      <c r="C235" s="223"/>
      <c r="D235" s="223"/>
      <c r="E235" s="223"/>
      <c r="F235" s="223"/>
      <c r="G235" s="223"/>
      <c r="H235" s="223"/>
      <c r="I235" s="223"/>
      <c r="J235" s="223"/>
      <c r="K235" s="223"/>
      <c r="L235" s="223"/>
      <c r="M235" s="223"/>
      <c r="N235" s="223"/>
      <c r="O235" s="223"/>
      <c r="P235" s="223"/>
      <c r="Q235" s="223"/>
      <c r="R235" s="223"/>
      <c r="S235" s="223"/>
      <c r="T235" s="223"/>
      <c r="U235" s="223"/>
      <c r="V235" s="223"/>
      <c r="W235" s="223"/>
      <c r="X235" s="223"/>
      <c r="Y235" s="223"/>
      <c r="Z235" s="223"/>
      <c r="AA235" s="223"/>
      <c r="AB235" s="223"/>
      <c r="AC235" s="223"/>
      <c r="AD235" s="223"/>
      <c r="AE235" s="223"/>
      <c r="AF235" s="223"/>
      <c r="AG235" s="223"/>
      <c r="AH235" s="223"/>
      <c r="AI235" s="223"/>
      <c r="AJ235" s="223"/>
      <c r="AK235" s="223"/>
      <c r="AL235" s="223"/>
    </row>
    <row r="236" spans="1:38" ht="13.8">
      <c r="A236" s="223"/>
      <c r="B236" s="223"/>
      <c r="C236" s="223"/>
      <c r="D236" s="223"/>
      <c r="E236" s="223"/>
      <c r="F236" s="223"/>
      <c r="G236" s="223"/>
      <c r="H236" s="223"/>
      <c r="I236" s="223"/>
      <c r="J236" s="223"/>
      <c r="K236" s="223"/>
      <c r="L236" s="223"/>
      <c r="M236" s="223"/>
      <c r="N236" s="223"/>
      <c r="O236" s="223"/>
      <c r="P236" s="223"/>
      <c r="Q236" s="223"/>
      <c r="R236" s="223"/>
      <c r="S236" s="223"/>
      <c r="T236" s="223"/>
      <c r="U236" s="223"/>
      <c r="V236" s="223"/>
      <c r="W236" s="223"/>
      <c r="X236" s="223"/>
      <c r="Y236" s="223"/>
      <c r="Z236" s="223"/>
      <c r="AA236" s="223"/>
      <c r="AB236" s="223"/>
      <c r="AC236" s="223"/>
      <c r="AD236" s="223"/>
      <c r="AE236" s="223"/>
      <c r="AF236" s="223"/>
      <c r="AG236" s="223"/>
      <c r="AH236" s="223"/>
      <c r="AI236" s="223"/>
      <c r="AJ236" s="223"/>
      <c r="AK236" s="223"/>
      <c r="AL236" s="223"/>
    </row>
    <row r="237" spans="1:38" ht="13.8">
      <c r="A237" s="223"/>
      <c r="B237" s="223"/>
      <c r="C237" s="223"/>
      <c r="D237" s="223"/>
      <c r="E237" s="223"/>
      <c r="F237" s="223"/>
      <c r="G237" s="223"/>
      <c r="H237" s="223"/>
      <c r="I237" s="223"/>
      <c r="J237" s="223"/>
      <c r="K237" s="223"/>
      <c r="L237" s="223"/>
      <c r="M237" s="223"/>
      <c r="N237" s="223"/>
      <c r="O237" s="223"/>
      <c r="P237" s="223"/>
      <c r="Q237" s="223"/>
      <c r="R237" s="223"/>
      <c r="S237" s="223"/>
      <c r="T237" s="223"/>
      <c r="U237" s="223"/>
      <c r="V237" s="223"/>
      <c r="W237" s="223"/>
      <c r="X237" s="223"/>
      <c r="Y237" s="223"/>
      <c r="Z237" s="223"/>
      <c r="AA237" s="223"/>
      <c r="AB237" s="223"/>
      <c r="AC237" s="223"/>
      <c r="AD237" s="223"/>
      <c r="AE237" s="223"/>
      <c r="AF237" s="223"/>
      <c r="AG237" s="223"/>
      <c r="AH237" s="223"/>
      <c r="AI237" s="223"/>
      <c r="AJ237" s="223"/>
      <c r="AK237" s="223"/>
      <c r="AL237" s="223"/>
    </row>
    <row r="238" spans="1:38" ht="13.8">
      <c r="A238" s="223"/>
      <c r="B238" s="223"/>
      <c r="C238" s="223"/>
      <c r="D238" s="223"/>
      <c r="E238" s="223"/>
      <c r="F238" s="223"/>
      <c r="G238" s="223"/>
      <c r="H238" s="223"/>
      <c r="I238" s="223"/>
      <c r="J238" s="223"/>
      <c r="K238" s="223"/>
      <c r="L238" s="223"/>
      <c r="M238" s="223"/>
      <c r="N238" s="223"/>
      <c r="O238" s="223"/>
      <c r="P238" s="223"/>
      <c r="Q238" s="223"/>
      <c r="R238" s="223"/>
      <c r="S238" s="223"/>
      <c r="T238" s="223"/>
      <c r="U238" s="223"/>
      <c r="V238" s="223"/>
      <c r="W238" s="223"/>
      <c r="X238" s="223"/>
      <c r="Y238" s="223"/>
      <c r="Z238" s="223"/>
      <c r="AA238" s="223"/>
      <c r="AB238" s="223"/>
      <c r="AC238" s="223"/>
      <c r="AD238" s="223"/>
      <c r="AE238" s="223"/>
      <c r="AF238" s="223"/>
      <c r="AG238" s="223"/>
      <c r="AH238" s="223"/>
      <c r="AI238" s="223"/>
      <c r="AJ238" s="223"/>
      <c r="AK238" s="223"/>
      <c r="AL238" s="223"/>
    </row>
    <row r="239" spans="1:38" ht="13.8">
      <c r="A239" s="223"/>
      <c r="B239" s="223"/>
      <c r="C239" s="223"/>
      <c r="D239" s="223"/>
      <c r="E239" s="223"/>
      <c r="F239" s="223"/>
      <c r="G239" s="223"/>
      <c r="H239" s="223"/>
      <c r="I239" s="223"/>
      <c r="J239" s="223"/>
      <c r="K239" s="223"/>
      <c r="L239" s="223"/>
      <c r="M239" s="223"/>
      <c r="N239" s="223"/>
      <c r="O239" s="223"/>
      <c r="P239" s="223"/>
      <c r="Q239" s="223"/>
      <c r="R239" s="223"/>
      <c r="S239" s="223"/>
      <c r="T239" s="223"/>
      <c r="U239" s="223"/>
      <c r="V239" s="223"/>
      <c r="W239" s="223"/>
      <c r="X239" s="223"/>
      <c r="Y239" s="223"/>
      <c r="Z239" s="223"/>
      <c r="AA239" s="223"/>
      <c r="AB239" s="223"/>
      <c r="AC239" s="223"/>
      <c r="AD239" s="223"/>
      <c r="AE239" s="223"/>
      <c r="AF239" s="223"/>
      <c r="AG239" s="223"/>
      <c r="AH239" s="223"/>
      <c r="AI239" s="223"/>
      <c r="AJ239" s="223"/>
      <c r="AK239" s="223"/>
      <c r="AL239" s="223"/>
    </row>
    <row r="240" spans="1:38" ht="13.8">
      <c r="A240" s="223"/>
      <c r="B240" s="223"/>
      <c r="C240" s="223"/>
      <c r="D240" s="223"/>
      <c r="E240" s="223"/>
      <c r="F240" s="223"/>
      <c r="G240" s="223"/>
      <c r="H240" s="223"/>
      <c r="I240" s="223"/>
      <c r="J240" s="223"/>
      <c r="K240" s="223"/>
      <c r="L240" s="223"/>
      <c r="M240" s="223"/>
      <c r="N240" s="223"/>
      <c r="O240" s="223"/>
      <c r="P240" s="223"/>
      <c r="Q240" s="223"/>
      <c r="R240" s="223"/>
      <c r="S240" s="223"/>
      <c r="T240" s="223"/>
      <c r="U240" s="223"/>
      <c r="V240" s="223"/>
      <c r="W240" s="223"/>
      <c r="X240" s="223"/>
      <c r="Y240" s="223"/>
      <c r="Z240" s="223"/>
      <c r="AA240" s="223"/>
      <c r="AB240" s="223"/>
      <c r="AC240" s="223"/>
      <c r="AD240" s="223"/>
      <c r="AE240" s="223"/>
      <c r="AF240" s="223"/>
      <c r="AG240" s="223"/>
      <c r="AH240" s="223"/>
      <c r="AI240" s="223"/>
      <c r="AJ240" s="223"/>
      <c r="AK240" s="223"/>
      <c r="AL240" s="223"/>
    </row>
    <row r="241" spans="1:38" ht="13.8">
      <c r="A241" s="223"/>
      <c r="B241" s="223"/>
      <c r="C241" s="223"/>
      <c r="D241" s="223"/>
      <c r="E241" s="223"/>
      <c r="F241" s="223"/>
      <c r="G241" s="223"/>
      <c r="H241" s="223"/>
      <c r="I241" s="223"/>
      <c r="J241" s="223"/>
      <c r="K241" s="223"/>
      <c r="L241" s="223"/>
      <c r="M241" s="223"/>
      <c r="N241" s="223"/>
      <c r="O241" s="223"/>
      <c r="P241" s="223"/>
      <c r="Q241" s="223"/>
      <c r="R241" s="223"/>
      <c r="S241" s="223"/>
      <c r="T241" s="223"/>
      <c r="U241" s="223"/>
      <c r="V241" s="223"/>
      <c r="W241" s="223"/>
      <c r="X241" s="223"/>
      <c r="Y241" s="223"/>
      <c r="Z241" s="223"/>
      <c r="AA241" s="223"/>
      <c r="AB241" s="223"/>
      <c r="AC241" s="223"/>
      <c r="AD241" s="223"/>
      <c r="AE241" s="223"/>
      <c r="AF241" s="223"/>
      <c r="AG241" s="223"/>
      <c r="AH241" s="223"/>
      <c r="AI241" s="223"/>
      <c r="AJ241" s="223"/>
      <c r="AK241" s="223"/>
      <c r="AL241" s="223"/>
    </row>
    <row r="242" spans="1:38" ht="13.8">
      <c r="A242" s="223"/>
      <c r="B242" s="223"/>
      <c r="C242" s="223"/>
      <c r="D242" s="223"/>
      <c r="E242" s="223"/>
      <c r="F242" s="223"/>
      <c r="G242" s="223"/>
      <c r="H242" s="223"/>
      <c r="I242" s="223"/>
      <c r="J242" s="223"/>
      <c r="K242" s="223"/>
      <c r="L242" s="223"/>
      <c r="M242" s="223"/>
      <c r="N242" s="223"/>
      <c r="O242" s="223"/>
      <c r="P242" s="223"/>
      <c r="Q242" s="223"/>
      <c r="R242" s="223"/>
      <c r="S242" s="223"/>
      <c r="T242" s="223"/>
      <c r="U242" s="223"/>
      <c r="V242" s="223"/>
      <c r="W242" s="223"/>
      <c r="X242" s="223"/>
      <c r="Y242" s="223"/>
      <c r="Z242" s="223"/>
      <c r="AA242" s="223"/>
      <c r="AB242" s="223"/>
      <c r="AC242" s="223"/>
      <c r="AD242" s="223"/>
      <c r="AE242" s="223"/>
      <c r="AF242" s="223"/>
      <c r="AG242" s="223"/>
      <c r="AH242" s="223"/>
      <c r="AI242" s="223"/>
      <c r="AJ242" s="223"/>
      <c r="AK242" s="223"/>
      <c r="AL242" s="223"/>
    </row>
    <row r="243" spans="1:38" ht="13.8">
      <c r="A243" s="223"/>
      <c r="B243" s="223"/>
      <c r="C243" s="223"/>
      <c r="D243" s="223"/>
      <c r="E243" s="223"/>
      <c r="F243" s="223"/>
      <c r="G243" s="223"/>
      <c r="H243" s="223"/>
      <c r="I243" s="223"/>
      <c r="J243" s="223"/>
      <c r="K243" s="223"/>
      <c r="L243" s="223"/>
      <c r="M243" s="223"/>
      <c r="N243" s="223"/>
      <c r="O243" s="223"/>
      <c r="P243" s="223"/>
      <c r="Q243" s="223"/>
      <c r="R243" s="223"/>
      <c r="S243" s="223"/>
      <c r="T243" s="223"/>
      <c r="U243" s="223"/>
      <c r="V243" s="223"/>
      <c r="W243" s="223"/>
      <c r="X243" s="223"/>
      <c r="Y243" s="223"/>
      <c r="Z243" s="223"/>
      <c r="AA243" s="223"/>
      <c r="AB243" s="223"/>
      <c r="AC243" s="223"/>
      <c r="AD243" s="223"/>
      <c r="AE243" s="223"/>
      <c r="AF243" s="223"/>
      <c r="AG243" s="223"/>
      <c r="AH243" s="223"/>
      <c r="AI243" s="223"/>
      <c r="AJ243" s="223"/>
      <c r="AK243" s="223"/>
      <c r="AL243" s="223"/>
    </row>
    <row r="244" spans="1:38" ht="13.8">
      <c r="A244" s="223"/>
      <c r="B244" s="223"/>
      <c r="C244" s="223"/>
      <c r="D244" s="223"/>
      <c r="E244" s="223"/>
      <c r="F244" s="223"/>
      <c r="G244" s="223"/>
      <c r="H244" s="223"/>
      <c r="I244" s="223"/>
      <c r="J244" s="223"/>
      <c r="K244" s="223"/>
      <c r="L244" s="223"/>
      <c r="M244" s="223"/>
      <c r="N244" s="223"/>
      <c r="O244" s="223"/>
      <c r="P244" s="223"/>
      <c r="Q244" s="223"/>
      <c r="R244" s="223"/>
      <c r="S244" s="223"/>
      <c r="T244" s="223"/>
      <c r="U244" s="223"/>
      <c r="V244" s="223"/>
      <c r="W244" s="223"/>
      <c r="X244" s="223"/>
      <c r="Y244" s="223"/>
      <c r="Z244" s="223"/>
      <c r="AA244" s="223"/>
      <c r="AB244" s="223"/>
      <c r="AC244" s="223"/>
      <c r="AD244" s="223"/>
      <c r="AE244" s="223"/>
      <c r="AF244" s="223"/>
      <c r="AG244" s="223"/>
      <c r="AH244" s="223"/>
      <c r="AI244" s="223"/>
      <c r="AJ244" s="223"/>
      <c r="AK244" s="223"/>
      <c r="AL244" s="223"/>
    </row>
    <row r="245" spans="1:38" ht="13.8">
      <c r="A245" s="223"/>
      <c r="B245" s="223"/>
      <c r="C245" s="223"/>
      <c r="D245" s="223"/>
      <c r="E245" s="223"/>
      <c r="F245" s="223"/>
      <c r="G245" s="223"/>
      <c r="H245" s="223"/>
      <c r="I245" s="223"/>
      <c r="J245" s="223"/>
      <c r="K245" s="223"/>
      <c r="L245" s="223"/>
      <c r="M245" s="223"/>
      <c r="N245" s="223"/>
      <c r="O245" s="223"/>
      <c r="P245" s="223"/>
      <c r="Q245" s="223"/>
      <c r="R245" s="223"/>
      <c r="S245" s="223"/>
      <c r="T245" s="223"/>
      <c r="U245" s="223"/>
      <c r="V245" s="223"/>
      <c r="W245" s="223"/>
      <c r="X245" s="223"/>
      <c r="Y245" s="223"/>
      <c r="Z245" s="223"/>
      <c r="AA245" s="223"/>
      <c r="AB245" s="223"/>
      <c r="AC245" s="223"/>
      <c r="AD245" s="223"/>
      <c r="AE245" s="223"/>
      <c r="AF245" s="223"/>
      <c r="AG245" s="223"/>
      <c r="AH245" s="223"/>
      <c r="AI245" s="223"/>
      <c r="AJ245" s="223"/>
      <c r="AK245" s="223"/>
      <c r="AL245" s="223"/>
    </row>
    <row r="246" spans="1:38" ht="13.8">
      <c r="A246" s="223"/>
      <c r="B246" s="223"/>
      <c r="C246" s="223"/>
      <c r="D246" s="223"/>
      <c r="E246" s="223"/>
      <c r="F246" s="223"/>
      <c r="G246" s="223"/>
      <c r="H246" s="223"/>
      <c r="I246" s="223"/>
      <c r="J246" s="223"/>
      <c r="K246" s="223"/>
      <c r="L246" s="223"/>
      <c r="M246" s="223"/>
      <c r="N246" s="223"/>
      <c r="O246" s="223"/>
      <c r="P246" s="223"/>
      <c r="Q246" s="223"/>
      <c r="R246" s="223"/>
      <c r="S246" s="223"/>
      <c r="T246" s="223"/>
      <c r="U246" s="223"/>
      <c r="V246" s="223"/>
      <c r="W246" s="223"/>
      <c r="X246" s="223"/>
      <c r="Y246" s="223"/>
      <c r="Z246" s="223"/>
      <c r="AA246" s="223"/>
      <c r="AB246" s="223"/>
      <c r="AC246" s="223"/>
      <c r="AD246" s="223"/>
      <c r="AE246" s="223"/>
      <c r="AF246" s="223"/>
      <c r="AG246" s="223"/>
      <c r="AH246" s="223"/>
      <c r="AI246" s="223"/>
      <c r="AJ246" s="223"/>
      <c r="AK246" s="223"/>
      <c r="AL246" s="223"/>
    </row>
    <row r="247" spans="1:38" ht="13.8">
      <c r="A247" s="223"/>
      <c r="B247" s="223"/>
      <c r="C247" s="223"/>
      <c r="D247" s="223"/>
      <c r="E247" s="223"/>
      <c r="F247" s="223"/>
      <c r="G247" s="223"/>
      <c r="H247" s="223"/>
      <c r="I247" s="223"/>
      <c r="J247" s="223"/>
      <c r="K247" s="223"/>
      <c r="L247" s="223"/>
      <c r="M247" s="223"/>
      <c r="N247" s="223"/>
      <c r="O247" s="223"/>
      <c r="P247" s="223"/>
      <c r="Q247" s="223"/>
      <c r="R247" s="223"/>
      <c r="S247" s="223"/>
      <c r="T247" s="223"/>
      <c r="U247" s="223"/>
      <c r="V247" s="223"/>
      <c r="W247" s="223"/>
      <c r="X247" s="223"/>
      <c r="Y247" s="223"/>
      <c r="Z247" s="223"/>
      <c r="AA247" s="223"/>
      <c r="AB247" s="223"/>
      <c r="AC247" s="223"/>
      <c r="AD247" s="223"/>
      <c r="AE247" s="223"/>
      <c r="AF247" s="223"/>
      <c r="AG247" s="223"/>
      <c r="AH247" s="223"/>
      <c r="AI247" s="223"/>
      <c r="AJ247" s="223"/>
      <c r="AK247" s="223"/>
      <c r="AL247" s="223"/>
    </row>
    <row r="248" spans="1:38" ht="13.8">
      <c r="A248" s="223"/>
      <c r="B248" s="223"/>
      <c r="C248" s="223"/>
      <c r="D248" s="223"/>
      <c r="E248" s="223"/>
      <c r="F248" s="223"/>
      <c r="G248" s="223"/>
      <c r="H248" s="223"/>
      <c r="I248" s="223"/>
      <c r="J248" s="223"/>
      <c r="K248" s="223"/>
      <c r="L248" s="223"/>
      <c r="M248" s="223"/>
      <c r="N248" s="223"/>
      <c r="O248" s="223"/>
      <c r="P248" s="223"/>
      <c r="Q248" s="223"/>
      <c r="R248" s="223"/>
      <c r="S248" s="223"/>
      <c r="T248" s="223"/>
      <c r="U248" s="223"/>
      <c r="V248" s="223"/>
      <c r="W248" s="223"/>
      <c r="X248" s="223"/>
      <c r="Y248" s="223"/>
      <c r="Z248" s="223"/>
      <c r="AA248" s="223"/>
      <c r="AB248" s="223"/>
      <c r="AC248" s="223"/>
      <c r="AD248" s="223"/>
      <c r="AE248" s="223"/>
      <c r="AF248" s="223"/>
      <c r="AG248" s="223"/>
      <c r="AH248" s="223"/>
      <c r="AI248" s="223"/>
      <c r="AJ248" s="223"/>
      <c r="AK248" s="223"/>
      <c r="AL248" s="223"/>
    </row>
    <row r="249" spans="1:38" ht="13.8">
      <c r="A249" s="223"/>
      <c r="B249" s="223"/>
      <c r="C249" s="223"/>
      <c r="D249" s="223"/>
      <c r="E249" s="223"/>
      <c r="F249" s="223"/>
      <c r="G249" s="223"/>
      <c r="H249" s="223"/>
      <c r="I249" s="223"/>
      <c r="J249" s="223"/>
      <c r="K249" s="223"/>
      <c r="L249" s="223"/>
      <c r="M249" s="223"/>
      <c r="N249" s="223"/>
      <c r="O249" s="223"/>
      <c r="P249" s="223"/>
      <c r="Q249" s="223"/>
      <c r="R249" s="223"/>
      <c r="S249" s="223"/>
      <c r="T249" s="223"/>
      <c r="U249" s="223"/>
      <c r="V249" s="223"/>
      <c r="W249" s="223"/>
      <c r="X249" s="223"/>
      <c r="Y249" s="223"/>
      <c r="Z249" s="223"/>
      <c r="AA249" s="223"/>
      <c r="AB249" s="223"/>
      <c r="AC249" s="223"/>
      <c r="AD249" s="223"/>
      <c r="AE249" s="223"/>
      <c r="AF249" s="223"/>
      <c r="AG249" s="223"/>
      <c r="AH249" s="223"/>
      <c r="AI249" s="223"/>
      <c r="AJ249" s="223"/>
      <c r="AK249" s="223"/>
      <c r="AL249" s="223"/>
    </row>
    <row r="250" spans="1:38" ht="13.8">
      <c r="A250" s="223"/>
      <c r="B250" s="223"/>
      <c r="C250" s="223"/>
      <c r="D250" s="223"/>
      <c r="E250" s="223"/>
      <c r="F250" s="223"/>
      <c r="G250" s="223"/>
      <c r="H250" s="223"/>
      <c r="I250" s="223"/>
      <c r="J250" s="223"/>
      <c r="K250" s="223"/>
      <c r="L250" s="223"/>
      <c r="M250" s="223"/>
      <c r="N250" s="223"/>
      <c r="O250" s="223"/>
      <c r="P250" s="223"/>
      <c r="Q250" s="223"/>
      <c r="R250" s="223"/>
      <c r="S250" s="223"/>
      <c r="T250" s="223"/>
      <c r="U250" s="223"/>
      <c r="V250" s="223"/>
      <c r="W250" s="223"/>
      <c r="X250" s="223"/>
      <c r="Y250" s="223"/>
      <c r="Z250" s="223"/>
      <c r="AA250" s="223"/>
      <c r="AB250" s="223"/>
      <c r="AC250" s="223"/>
      <c r="AD250" s="223"/>
      <c r="AE250" s="223"/>
      <c r="AF250" s="223"/>
      <c r="AG250" s="223"/>
      <c r="AH250" s="223"/>
      <c r="AI250" s="223"/>
      <c r="AJ250" s="223"/>
      <c r="AK250" s="223"/>
      <c r="AL250" s="223"/>
    </row>
    <row r="251" spans="1:38" ht="13.8">
      <c r="A251" s="223"/>
      <c r="B251" s="223"/>
      <c r="C251" s="223"/>
      <c r="D251" s="223"/>
      <c r="E251" s="223"/>
      <c r="F251" s="223"/>
      <c r="G251" s="223"/>
      <c r="H251" s="223"/>
      <c r="I251" s="223"/>
      <c r="J251" s="223"/>
      <c r="K251" s="223"/>
      <c r="L251" s="223"/>
      <c r="M251" s="223"/>
      <c r="N251" s="223"/>
      <c r="O251" s="223"/>
      <c r="P251" s="223"/>
      <c r="Q251" s="223"/>
      <c r="R251" s="223"/>
      <c r="S251" s="223"/>
      <c r="T251" s="223"/>
      <c r="U251" s="223"/>
      <c r="V251" s="223"/>
      <c r="W251" s="223"/>
      <c r="X251" s="223"/>
      <c r="Y251" s="223"/>
      <c r="Z251" s="223"/>
      <c r="AA251" s="223"/>
      <c r="AB251" s="223"/>
      <c r="AC251" s="223"/>
      <c r="AD251" s="223"/>
      <c r="AE251" s="223"/>
      <c r="AF251" s="223"/>
      <c r="AG251" s="223"/>
      <c r="AH251" s="223"/>
      <c r="AI251" s="223"/>
      <c r="AJ251" s="223"/>
      <c r="AK251" s="223"/>
      <c r="AL251" s="223"/>
    </row>
    <row r="252" spans="1:38" ht="13.8">
      <c r="A252" s="223"/>
      <c r="B252" s="223"/>
      <c r="C252" s="223"/>
      <c r="D252" s="223"/>
      <c r="E252" s="223"/>
      <c r="F252" s="223"/>
      <c r="G252" s="223"/>
      <c r="H252" s="223"/>
      <c r="I252" s="223"/>
      <c r="J252" s="223"/>
      <c r="K252" s="223"/>
      <c r="L252" s="223"/>
      <c r="M252" s="223"/>
      <c r="N252" s="223"/>
      <c r="O252" s="223"/>
      <c r="P252" s="223"/>
      <c r="Q252" s="223"/>
      <c r="R252" s="223"/>
      <c r="S252" s="223"/>
      <c r="T252" s="223"/>
      <c r="U252" s="223"/>
      <c r="V252" s="223"/>
      <c r="W252" s="223"/>
      <c r="X252" s="223"/>
      <c r="Y252" s="223"/>
      <c r="Z252" s="223"/>
      <c r="AA252" s="223"/>
      <c r="AB252" s="223"/>
      <c r="AC252" s="223"/>
      <c r="AD252" s="223"/>
      <c r="AE252" s="223"/>
      <c r="AF252" s="223"/>
      <c r="AG252" s="223"/>
      <c r="AH252" s="223"/>
      <c r="AI252" s="223"/>
      <c r="AJ252" s="223"/>
      <c r="AK252" s="223"/>
      <c r="AL252" s="223"/>
    </row>
    <row r="253" spans="1:38" ht="13.8">
      <c r="A253" s="223"/>
      <c r="B253" s="223"/>
      <c r="C253" s="223"/>
      <c r="D253" s="223"/>
      <c r="E253" s="223"/>
      <c r="F253" s="223"/>
      <c r="G253" s="223"/>
      <c r="H253" s="223"/>
      <c r="I253" s="223"/>
      <c r="J253" s="223"/>
      <c r="K253" s="223"/>
      <c r="L253" s="223"/>
      <c r="M253" s="223"/>
      <c r="N253" s="223"/>
      <c r="O253" s="223"/>
      <c r="P253" s="223"/>
      <c r="Q253" s="223"/>
      <c r="R253" s="223"/>
      <c r="S253" s="223"/>
      <c r="T253" s="223"/>
      <c r="U253" s="223"/>
      <c r="V253" s="223"/>
      <c r="W253" s="223"/>
      <c r="X253" s="223"/>
      <c r="Y253" s="223"/>
      <c r="Z253" s="223"/>
      <c r="AA253" s="223"/>
      <c r="AB253" s="223"/>
      <c r="AC253" s="223"/>
      <c r="AD253" s="223"/>
      <c r="AE253" s="223"/>
      <c r="AF253" s="223"/>
      <c r="AG253" s="223"/>
      <c r="AH253" s="223"/>
      <c r="AI253" s="223"/>
      <c r="AJ253" s="223"/>
      <c r="AK253" s="223"/>
      <c r="AL253" s="223"/>
    </row>
    <row r="254" spans="1:38" ht="13.8">
      <c r="A254" s="223"/>
      <c r="B254" s="223"/>
      <c r="C254" s="223"/>
      <c r="D254" s="223"/>
      <c r="E254" s="223"/>
      <c r="F254" s="223"/>
      <c r="G254" s="223"/>
      <c r="H254" s="223"/>
      <c r="I254" s="223"/>
      <c r="J254" s="223"/>
      <c r="K254" s="223"/>
      <c r="L254" s="223"/>
      <c r="M254" s="223"/>
      <c r="N254" s="223"/>
      <c r="O254" s="223"/>
      <c r="P254" s="223"/>
      <c r="Q254" s="223"/>
      <c r="R254" s="223"/>
      <c r="S254" s="223"/>
      <c r="T254" s="223"/>
      <c r="U254" s="223"/>
      <c r="V254" s="223"/>
      <c r="W254" s="223"/>
      <c r="X254" s="223"/>
      <c r="Y254" s="223"/>
      <c r="Z254" s="223"/>
      <c r="AA254" s="223"/>
      <c r="AB254" s="223"/>
      <c r="AC254" s="223"/>
      <c r="AD254" s="223"/>
      <c r="AE254" s="223"/>
      <c r="AF254" s="223"/>
      <c r="AG254" s="223"/>
      <c r="AH254" s="223"/>
      <c r="AI254" s="223"/>
      <c r="AJ254" s="223"/>
      <c r="AK254" s="223"/>
      <c r="AL254" s="223"/>
    </row>
    <row r="255" spans="1:38" ht="13.8">
      <c r="A255" s="223"/>
      <c r="B255" s="223"/>
      <c r="C255" s="223"/>
      <c r="D255" s="223"/>
      <c r="E255" s="223"/>
      <c r="F255" s="223"/>
      <c r="G255" s="223"/>
      <c r="H255" s="223"/>
      <c r="I255" s="223"/>
      <c r="J255" s="223"/>
      <c r="K255" s="223"/>
      <c r="L255" s="223"/>
      <c r="M255" s="223"/>
      <c r="N255" s="223"/>
      <c r="O255" s="223"/>
      <c r="P255" s="223"/>
      <c r="Q255" s="223"/>
      <c r="R255" s="223"/>
      <c r="S255" s="223"/>
      <c r="T255" s="223"/>
      <c r="U255" s="223"/>
      <c r="V255" s="223"/>
      <c r="W255" s="223"/>
      <c r="X255" s="223"/>
      <c r="Y255" s="223"/>
      <c r="Z255" s="223"/>
      <c r="AA255" s="223"/>
      <c r="AB255" s="223"/>
      <c r="AC255" s="223"/>
      <c r="AD255" s="223"/>
      <c r="AE255" s="223"/>
      <c r="AF255" s="223"/>
      <c r="AG255" s="223"/>
      <c r="AH255" s="223"/>
      <c r="AI255" s="223"/>
      <c r="AJ255" s="223"/>
      <c r="AK255" s="223"/>
      <c r="AL255" s="223"/>
    </row>
    <row r="256" spans="1:38" ht="13.8">
      <c r="A256" s="223"/>
      <c r="B256" s="223"/>
      <c r="C256" s="223"/>
      <c r="D256" s="223"/>
      <c r="E256" s="223"/>
      <c r="F256" s="223"/>
      <c r="G256" s="223"/>
      <c r="H256" s="223"/>
      <c r="I256" s="223"/>
      <c r="J256" s="223"/>
      <c r="K256" s="223"/>
      <c r="L256" s="223"/>
      <c r="M256" s="223"/>
      <c r="N256" s="223"/>
      <c r="O256" s="223"/>
      <c r="P256" s="223"/>
      <c r="Q256" s="223"/>
      <c r="R256" s="223"/>
      <c r="S256" s="223"/>
      <c r="T256" s="223"/>
      <c r="U256" s="223"/>
      <c r="V256" s="223"/>
      <c r="W256" s="223"/>
      <c r="X256" s="223"/>
      <c r="Y256" s="223"/>
      <c r="Z256" s="223"/>
      <c r="AA256" s="223"/>
      <c r="AB256" s="223"/>
      <c r="AC256" s="223"/>
      <c r="AD256" s="223"/>
      <c r="AE256" s="223"/>
      <c r="AF256" s="223"/>
      <c r="AG256" s="223"/>
      <c r="AH256" s="223"/>
      <c r="AI256" s="223"/>
      <c r="AJ256" s="223"/>
      <c r="AK256" s="223"/>
      <c r="AL256" s="223"/>
    </row>
    <row r="257" spans="1:38" ht="13.8">
      <c r="A257" s="223"/>
      <c r="B257" s="223"/>
      <c r="C257" s="223"/>
      <c r="D257" s="223"/>
      <c r="E257" s="223"/>
      <c r="F257" s="223"/>
      <c r="G257" s="223"/>
      <c r="H257" s="223"/>
      <c r="I257" s="223"/>
      <c r="J257" s="223"/>
      <c r="K257" s="223"/>
      <c r="L257" s="223"/>
      <c r="M257" s="223"/>
      <c r="N257" s="223"/>
      <c r="O257" s="223"/>
      <c r="P257" s="223"/>
      <c r="Q257" s="223"/>
      <c r="R257" s="223"/>
      <c r="S257" s="223"/>
      <c r="T257" s="223"/>
      <c r="U257" s="223"/>
      <c r="V257" s="223"/>
      <c r="W257" s="223"/>
      <c r="X257" s="223"/>
      <c r="Y257" s="223"/>
      <c r="Z257" s="223"/>
      <c r="AA257" s="223"/>
      <c r="AB257" s="223"/>
      <c r="AC257" s="223"/>
      <c r="AD257" s="223"/>
      <c r="AE257" s="223"/>
      <c r="AF257" s="223"/>
      <c r="AG257" s="223"/>
      <c r="AH257" s="223"/>
      <c r="AI257" s="223"/>
      <c r="AJ257" s="223"/>
      <c r="AK257" s="223"/>
      <c r="AL257" s="223"/>
    </row>
    <row r="258" spans="1:38" ht="13.8">
      <c r="A258" s="223"/>
      <c r="B258" s="223"/>
      <c r="C258" s="223"/>
      <c r="D258" s="223"/>
      <c r="E258" s="223"/>
      <c r="F258" s="223"/>
      <c r="G258" s="223"/>
      <c r="H258" s="223"/>
      <c r="I258" s="223"/>
      <c r="J258" s="223"/>
      <c r="K258" s="223"/>
      <c r="L258" s="223"/>
      <c r="M258" s="223"/>
      <c r="N258" s="223"/>
      <c r="O258" s="223"/>
      <c r="P258" s="223"/>
      <c r="Q258" s="223"/>
      <c r="R258" s="223"/>
      <c r="S258" s="223"/>
      <c r="T258" s="223"/>
      <c r="U258" s="223"/>
      <c r="V258" s="223"/>
      <c r="W258" s="223"/>
      <c r="X258" s="223"/>
      <c r="Y258" s="223"/>
      <c r="Z258" s="223"/>
      <c r="AA258" s="223"/>
      <c r="AB258" s="223"/>
      <c r="AC258" s="223"/>
      <c r="AD258" s="223"/>
      <c r="AE258" s="223"/>
      <c r="AF258" s="223"/>
      <c r="AG258" s="223"/>
      <c r="AH258" s="223"/>
      <c r="AI258" s="223"/>
      <c r="AJ258" s="223"/>
      <c r="AK258" s="223"/>
      <c r="AL258" s="223"/>
    </row>
    <row r="259" spans="1:38" ht="13.8">
      <c r="A259" s="223"/>
      <c r="B259" s="223"/>
      <c r="C259" s="223"/>
      <c r="D259" s="223"/>
      <c r="E259" s="223"/>
      <c r="F259" s="223"/>
      <c r="G259" s="223"/>
      <c r="H259" s="223"/>
      <c r="I259" s="223"/>
      <c r="J259" s="223"/>
      <c r="K259" s="223"/>
      <c r="L259" s="223"/>
      <c r="M259" s="223"/>
      <c r="N259" s="223"/>
      <c r="O259" s="223"/>
      <c r="P259" s="223"/>
      <c r="Q259" s="223"/>
      <c r="R259" s="223"/>
      <c r="S259" s="223"/>
      <c r="T259" s="223"/>
      <c r="U259" s="223"/>
      <c r="V259" s="223"/>
      <c r="W259" s="223"/>
      <c r="X259" s="223"/>
      <c r="Y259" s="223"/>
      <c r="Z259" s="223"/>
      <c r="AA259" s="223"/>
      <c r="AB259" s="223"/>
      <c r="AC259" s="223"/>
      <c r="AD259" s="223"/>
      <c r="AE259" s="223"/>
      <c r="AF259" s="223"/>
      <c r="AG259" s="223"/>
      <c r="AH259" s="223"/>
      <c r="AI259" s="223"/>
      <c r="AJ259" s="223"/>
      <c r="AK259" s="223"/>
      <c r="AL259" s="223"/>
    </row>
    <row r="260" spans="1:38" ht="13.8">
      <c r="A260" s="223"/>
      <c r="B260" s="223"/>
      <c r="C260" s="223"/>
      <c r="D260" s="223"/>
      <c r="E260" s="223"/>
      <c r="F260" s="223"/>
      <c r="G260" s="223"/>
      <c r="H260" s="223"/>
      <c r="I260" s="223"/>
      <c r="J260" s="223"/>
      <c r="K260" s="223"/>
      <c r="L260" s="223"/>
      <c r="M260" s="223"/>
      <c r="N260" s="223"/>
      <c r="O260" s="223"/>
      <c r="P260" s="223"/>
      <c r="Q260" s="223"/>
      <c r="R260" s="223"/>
      <c r="S260" s="223"/>
      <c r="T260" s="223"/>
      <c r="U260" s="223"/>
      <c r="V260" s="223"/>
      <c r="W260" s="223"/>
      <c r="X260" s="223"/>
      <c r="Y260" s="223"/>
      <c r="Z260" s="223"/>
      <c r="AA260" s="223"/>
      <c r="AB260" s="223"/>
      <c r="AC260" s="223"/>
      <c r="AD260" s="223"/>
      <c r="AE260" s="223"/>
      <c r="AF260" s="223"/>
      <c r="AG260" s="223"/>
      <c r="AH260" s="223"/>
      <c r="AI260" s="223"/>
      <c r="AJ260" s="223"/>
      <c r="AK260" s="223"/>
      <c r="AL260" s="223"/>
    </row>
    <row r="261" spans="1:38" ht="13.8">
      <c r="A261" s="223"/>
      <c r="B261" s="223"/>
      <c r="C261" s="223"/>
      <c r="D261" s="223"/>
      <c r="E261" s="223"/>
      <c r="F261" s="223"/>
      <c r="G261" s="223"/>
      <c r="H261" s="223"/>
      <c r="I261" s="223"/>
      <c r="J261" s="223"/>
      <c r="K261" s="223"/>
      <c r="L261" s="223"/>
      <c r="M261" s="223"/>
      <c r="N261" s="223"/>
      <c r="O261" s="223"/>
      <c r="P261" s="223"/>
      <c r="Q261" s="223"/>
      <c r="R261" s="223"/>
      <c r="S261" s="223"/>
      <c r="T261" s="223"/>
      <c r="U261" s="223"/>
      <c r="V261" s="223"/>
      <c r="W261" s="223"/>
      <c r="X261" s="223"/>
      <c r="Y261" s="223"/>
      <c r="Z261" s="223"/>
      <c r="AA261" s="223"/>
      <c r="AB261" s="223"/>
      <c r="AC261" s="223"/>
      <c r="AD261" s="223"/>
      <c r="AE261" s="223"/>
      <c r="AF261" s="223"/>
      <c r="AG261" s="223"/>
      <c r="AH261" s="223"/>
      <c r="AI261" s="223"/>
      <c r="AJ261" s="223"/>
      <c r="AK261" s="223"/>
      <c r="AL261" s="223"/>
    </row>
    <row r="262" spans="1:38" ht="13.8">
      <c r="A262" s="223"/>
      <c r="B262" s="223"/>
      <c r="C262" s="223"/>
      <c r="D262" s="223"/>
      <c r="E262" s="223"/>
      <c r="F262" s="223"/>
      <c r="G262" s="223"/>
      <c r="H262" s="223"/>
      <c r="I262" s="223"/>
      <c r="J262" s="223"/>
      <c r="K262" s="223"/>
      <c r="L262" s="223"/>
      <c r="M262" s="223"/>
      <c r="N262" s="223"/>
      <c r="O262" s="223"/>
      <c r="P262" s="223"/>
      <c r="Q262" s="223"/>
      <c r="R262" s="223"/>
      <c r="S262" s="223"/>
      <c r="T262" s="223"/>
      <c r="U262" s="223"/>
      <c r="V262" s="223"/>
      <c r="W262" s="223"/>
      <c r="X262" s="223"/>
      <c r="Y262" s="223"/>
      <c r="Z262" s="223"/>
      <c r="AA262" s="223"/>
      <c r="AB262" s="223"/>
      <c r="AC262" s="223"/>
      <c r="AD262" s="223"/>
      <c r="AE262" s="223"/>
      <c r="AF262" s="223"/>
      <c r="AG262" s="223"/>
      <c r="AH262" s="223"/>
      <c r="AI262" s="223"/>
      <c r="AJ262" s="223"/>
      <c r="AK262" s="223"/>
      <c r="AL262" s="223"/>
    </row>
    <row r="263" spans="1:38" ht="13.8">
      <c r="A263" s="223"/>
      <c r="B263" s="223"/>
      <c r="C263" s="223"/>
      <c r="D263" s="223"/>
      <c r="E263" s="223"/>
      <c r="F263" s="223"/>
      <c r="G263" s="223"/>
      <c r="H263" s="223"/>
      <c r="I263" s="223"/>
      <c r="J263" s="223"/>
      <c r="K263" s="223"/>
      <c r="L263" s="223"/>
      <c r="M263" s="223"/>
      <c r="N263" s="223"/>
      <c r="O263" s="223"/>
      <c r="P263" s="223"/>
      <c r="Q263" s="223"/>
      <c r="R263" s="223"/>
      <c r="S263" s="223"/>
      <c r="T263" s="223"/>
      <c r="U263" s="223"/>
      <c r="V263" s="223"/>
      <c r="W263" s="223"/>
      <c r="X263" s="223"/>
      <c r="Y263" s="223"/>
      <c r="Z263" s="223"/>
      <c r="AA263" s="223"/>
      <c r="AB263" s="223"/>
      <c r="AC263" s="223"/>
      <c r="AD263" s="223"/>
      <c r="AE263" s="223"/>
      <c r="AF263" s="223"/>
      <c r="AG263" s="223"/>
      <c r="AH263" s="223"/>
      <c r="AI263" s="223"/>
      <c r="AJ263" s="223"/>
      <c r="AK263" s="223"/>
      <c r="AL263" s="223"/>
    </row>
    <row r="264" spans="1:38" ht="13.8">
      <c r="A264" s="223"/>
      <c r="B264" s="223"/>
      <c r="C264" s="223"/>
      <c r="D264" s="223"/>
      <c r="E264" s="223"/>
      <c r="F264" s="223"/>
      <c r="G264" s="223"/>
      <c r="H264" s="223"/>
      <c r="I264" s="223"/>
      <c r="J264" s="223"/>
      <c r="K264" s="223"/>
      <c r="L264" s="223"/>
      <c r="M264" s="223"/>
      <c r="N264" s="223"/>
      <c r="O264" s="223"/>
      <c r="P264" s="223"/>
      <c r="Q264" s="223"/>
      <c r="R264" s="223"/>
      <c r="S264" s="223"/>
      <c r="T264" s="223"/>
      <c r="U264" s="223"/>
      <c r="V264" s="223"/>
      <c r="W264" s="223"/>
      <c r="X264" s="223"/>
      <c r="Y264" s="223"/>
      <c r="Z264" s="223"/>
      <c r="AA264" s="223"/>
      <c r="AB264" s="223"/>
      <c r="AC264" s="223"/>
      <c r="AD264" s="223"/>
      <c r="AE264" s="223"/>
      <c r="AF264" s="223"/>
      <c r="AG264" s="223"/>
      <c r="AH264" s="223"/>
      <c r="AI264" s="223"/>
      <c r="AJ264" s="223"/>
      <c r="AK264" s="223"/>
      <c r="AL264" s="223"/>
    </row>
    <row r="265" spans="1:38" ht="13.8">
      <c r="A265" s="223"/>
      <c r="B265" s="223"/>
      <c r="C265" s="223"/>
      <c r="D265" s="223"/>
      <c r="E265" s="223"/>
      <c r="F265" s="223"/>
      <c r="G265" s="223"/>
      <c r="H265" s="223"/>
      <c r="I265" s="223"/>
      <c r="J265" s="223"/>
      <c r="K265" s="223"/>
      <c r="L265" s="223"/>
      <c r="M265" s="223"/>
      <c r="N265" s="223"/>
      <c r="O265" s="223"/>
      <c r="P265" s="223"/>
      <c r="Q265" s="223"/>
      <c r="R265" s="223"/>
      <c r="S265" s="223"/>
      <c r="T265" s="223"/>
      <c r="U265" s="223"/>
      <c r="V265" s="223"/>
      <c r="W265" s="223"/>
      <c r="X265" s="223"/>
      <c r="Y265" s="223"/>
      <c r="Z265" s="223"/>
      <c r="AA265" s="223"/>
      <c r="AB265" s="223"/>
      <c r="AC265" s="223"/>
      <c r="AD265" s="223"/>
      <c r="AE265" s="223"/>
      <c r="AF265" s="223"/>
      <c r="AG265" s="223"/>
      <c r="AH265" s="223"/>
      <c r="AI265" s="223"/>
      <c r="AJ265" s="223"/>
      <c r="AK265" s="223"/>
      <c r="AL265" s="223"/>
    </row>
    <row r="266" spans="1:38" ht="13.8">
      <c r="A266" s="223"/>
      <c r="B266" s="223"/>
      <c r="C266" s="223"/>
      <c r="D266" s="223"/>
      <c r="E266" s="223"/>
      <c r="F266" s="223"/>
      <c r="G266" s="223"/>
      <c r="H266" s="223"/>
      <c r="I266" s="223"/>
      <c r="J266" s="223"/>
      <c r="K266" s="223"/>
      <c r="L266" s="223"/>
      <c r="M266" s="223"/>
      <c r="N266" s="223"/>
      <c r="O266" s="223"/>
      <c r="P266" s="223"/>
      <c r="Q266" s="223"/>
      <c r="R266" s="223"/>
      <c r="S266" s="223"/>
      <c r="T266" s="223"/>
      <c r="U266" s="223"/>
      <c r="V266" s="223"/>
      <c r="W266" s="223"/>
      <c r="X266" s="223"/>
      <c r="Y266" s="223"/>
      <c r="Z266" s="223"/>
      <c r="AA266" s="223"/>
      <c r="AB266" s="223"/>
      <c r="AC266" s="223"/>
      <c r="AD266" s="223"/>
      <c r="AE266" s="223"/>
      <c r="AF266" s="223"/>
      <c r="AG266" s="223"/>
      <c r="AH266" s="223"/>
      <c r="AI266" s="223"/>
      <c r="AJ266" s="223"/>
      <c r="AK266" s="223"/>
      <c r="AL266" s="223"/>
    </row>
    <row r="267" spans="1:38" ht="13.8">
      <c r="A267" s="223"/>
      <c r="B267" s="223"/>
      <c r="C267" s="223"/>
      <c r="D267" s="223"/>
      <c r="E267" s="223"/>
      <c r="F267" s="223"/>
      <c r="G267" s="223"/>
      <c r="H267" s="223"/>
      <c r="I267" s="223"/>
      <c r="J267" s="223"/>
      <c r="K267" s="223"/>
      <c r="L267" s="223"/>
      <c r="M267" s="223"/>
      <c r="N267" s="223"/>
      <c r="O267" s="223"/>
      <c r="P267" s="223"/>
      <c r="Q267" s="223"/>
      <c r="R267" s="223"/>
      <c r="S267" s="223"/>
      <c r="T267" s="223"/>
      <c r="U267" s="223"/>
      <c r="V267" s="223"/>
      <c r="W267" s="223"/>
      <c r="X267" s="223"/>
      <c r="Y267" s="223"/>
      <c r="Z267" s="223"/>
      <c r="AA267" s="223"/>
      <c r="AB267" s="223"/>
      <c r="AC267" s="223"/>
      <c r="AD267" s="223"/>
      <c r="AE267" s="223"/>
      <c r="AF267" s="223"/>
      <c r="AG267" s="223"/>
      <c r="AH267" s="223"/>
      <c r="AI267" s="223"/>
      <c r="AJ267" s="223"/>
      <c r="AK267" s="223"/>
      <c r="AL267" s="223"/>
    </row>
    <row r="268" spans="1:38" ht="13.8">
      <c r="A268" s="223"/>
      <c r="B268" s="223"/>
      <c r="C268" s="223"/>
      <c r="D268" s="223"/>
      <c r="E268" s="223"/>
      <c r="F268" s="223"/>
      <c r="G268" s="223"/>
      <c r="H268" s="223"/>
      <c r="I268" s="223"/>
      <c r="J268" s="223"/>
      <c r="K268" s="223"/>
      <c r="L268" s="223"/>
      <c r="M268" s="223"/>
      <c r="N268" s="223"/>
      <c r="O268" s="223"/>
      <c r="P268" s="223"/>
      <c r="Q268" s="223"/>
      <c r="R268" s="223"/>
      <c r="S268" s="223"/>
      <c r="T268" s="223"/>
      <c r="U268" s="223"/>
      <c r="V268" s="223"/>
      <c r="W268" s="223"/>
      <c r="X268" s="223"/>
      <c r="Y268" s="223"/>
      <c r="Z268" s="223"/>
      <c r="AA268" s="223"/>
      <c r="AB268" s="223"/>
      <c r="AC268" s="223"/>
      <c r="AD268" s="223"/>
      <c r="AE268" s="223"/>
      <c r="AF268" s="223"/>
      <c r="AG268" s="223"/>
      <c r="AH268" s="223"/>
      <c r="AI268" s="223"/>
      <c r="AJ268" s="223"/>
      <c r="AK268" s="223"/>
      <c r="AL268" s="223"/>
    </row>
    <row r="269" spans="1:38" ht="13.8">
      <c r="A269" s="223"/>
      <c r="B269" s="223"/>
      <c r="C269" s="223"/>
      <c r="D269" s="223"/>
      <c r="E269" s="223"/>
      <c r="F269" s="223"/>
      <c r="G269" s="223"/>
      <c r="H269" s="223"/>
      <c r="I269" s="223"/>
      <c r="J269" s="223"/>
      <c r="K269" s="223"/>
      <c r="L269" s="223"/>
      <c r="M269" s="223"/>
      <c r="N269" s="223"/>
      <c r="O269" s="223"/>
      <c r="P269" s="223"/>
      <c r="Q269" s="223"/>
      <c r="R269" s="223"/>
      <c r="S269" s="223"/>
      <c r="T269" s="223"/>
      <c r="U269" s="223"/>
      <c r="V269" s="223"/>
      <c r="W269" s="223"/>
      <c r="X269" s="223"/>
      <c r="Y269" s="223"/>
      <c r="Z269" s="223"/>
      <c r="AA269" s="223"/>
      <c r="AB269" s="223"/>
      <c r="AC269" s="223"/>
      <c r="AD269" s="223"/>
      <c r="AE269" s="223"/>
      <c r="AF269" s="223"/>
      <c r="AG269" s="223"/>
      <c r="AH269" s="223"/>
      <c r="AI269" s="223"/>
      <c r="AJ269" s="223"/>
      <c r="AK269" s="223"/>
      <c r="AL269" s="223"/>
    </row>
    <row r="270" spans="1:38" ht="13.8">
      <c r="A270" s="223"/>
      <c r="B270" s="223"/>
      <c r="C270" s="223"/>
      <c r="D270" s="223"/>
      <c r="E270" s="223"/>
      <c r="F270" s="223"/>
      <c r="G270" s="223"/>
      <c r="H270" s="223"/>
      <c r="I270" s="223"/>
      <c r="J270" s="223"/>
      <c r="K270" s="223"/>
      <c r="L270" s="223"/>
      <c r="M270" s="223"/>
      <c r="N270" s="223"/>
      <c r="O270" s="223"/>
      <c r="P270" s="223"/>
      <c r="Q270" s="223"/>
      <c r="R270" s="223"/>
      <c r="S270" s="223"/>
      <c r="T270" s="223"/>
      <c r="U270" s="223"/>
      <c r="V270" s="223"/>
      <c r="W270" s="223"/>
      <c r="X270" s="223"/>
      <c r="Y270" s="223"/>
      <c r="Z270" s="223"/>
      <c r="AA270" s="223"/>
      <c r="AB270" s="223"/>
      <c r="AC270" s="223"/>
      <c r="AD270" s="223"/>
      <c r="AE270" s="223"/>
      <c r="AF270" s="223"/>
      <c r="AG270" s="223"/>
      <c r="AH270" s="223"/>
      <c r="AI270" s="223"/>
      <c r="AJ270" s="223"/>
      <c r="AK270" s="223"/>
      <c r="AL270" s="223"/>
    </row>
    <row r="271" spans="1:38" ht="13.8">
      <c r="A271" s="223"/>
      <c r="B271" s="223"/>
      <c r="C271" s="223"/>
      <c r="D271" s="223"/>
      <c r="E271" s="223"/>
      <c r="F271" s="223"/>
      <c r="G271" s="223"/>
      <c r="H271" s="223"/>
      <c r="I271" s="223"/>
      <c r="J271" s="223"/>
      <c r="K271" s="223"/>
      <c r="L271" s="223"/>
      <c r="M271" s="223"/>
      <c r="N271" s="223"/>
      <c r="O271" s="223"/>
      <c r="P271" s="223"/>
      <c r="Q271" s="223"/>
      <c r="R271" s="223"/>
      <c r="S271" s="223"/>
      <c r="T271" s="223"/>
      <c r="U271" s="223"/>
      <c r="V271" s="223"/>
      <c r="W271" s="223"/>
      <c r="X271" s="223"/>
      <c r="Y271" s="223"/>
      <c r="Z271" s="223"/>
      <c r="AA271" s="223"/>
      <c r="AB271" s="223"/>
      <c r="AC271" s="223"/>
      <c r="AD271" s="223"/>
      <c r="AE271" s="223"/>
      <c r="AF271" s="223"/>
      <c r="AG271" s="223"/>
      <c r="AH271" s="223"/>
      <c r="AI271" s="223"/>
      <c r="AJ271" s="223"/>
      <c r="AK271" s="223"/>
      <c r="AL271" s="223"/>
    </row>
    <row r="272" spans="1:38" ht="13.8">
      <c r="A272" s="223"/>
      <c r="B272" s="223"/>
      <c r="C272" s="223"/>
      <c r="D272" s="223"/>
      <c r="E272" s="223"/>
      <c r="F272" s="223"/>
      <c r="G272" s="223"/>
      <c r="H272" s="223"/>
      <c r="I272" s="223"/>
      <c r="J272" s="223"/>
      <c r="K272" s="223"/>
      <c r="L272" s="223"/>
      <c r="M272" s="223"/>
      <c r="N272" s="223"/>
      <c r="O272" s="223"/>
      <c r="P272" s="223"/>
      <c r="Q272" s="223"/>
      <c r="R272" s="223"/>
      <c r="S272" s="223"/>
      <c r="T272" s="223"/>
      <c r="U272" s="223"/>
      <c r="V272" s="223"/>
      <c r="W272" s="223"/>
      <c r="X272" s="223"/>
      <c r="Y272" s="223"/>
      <c r="Z272" s="223"/>
      <c r="AA272" s="223"/>
      <c r="AB272" s="223"/>
      <c r="AC272" s="223"/>
      <c r="AD272" s="223"/>
      <c r="AE272" s="223"/>
      <c r="AF272" s="223"/>
      <c r="AG272" s="223"/>
      <c r="AH272" s="223"/>
      <c r="AI272" s="223"/>
      <c r="AJ272" s="223"/>
      <c r="AK272" s="223"/>
      <c r="AL272" s="223"/>
    </row>
    <row r="273" spans="1:38" ht="13.8">
      <c r="A273" s="223"/>
      <c r="B273" s="223"/>
      <c r="C273" s="223"/>
      <c r="D273" s="223"/>
      <c r="E273" s="223"/>
      <c r="F273" s="223"/>
      <c r="G273" s="223"/>
      <c r="H273" s="223"/>
      <c r="I273" s="223"/>
      <c r="J273" s="223"/>
      <c r="K273" s="223"/>
      <c r="L273" s="223"/>
      <c r="M273" s="223"/>
      <c r="N273" s="223"/>
      <c r="O273" s="223"/>
      <c r="P273" s="223"/>
      <c r="Q273" s="223"/>
      <c r="R273" s="223"/>
      <c r="S273" s="223"/>
      <c r="T273" s="223"/>
      <c r="U273" s="223"/>
      <c r="V273" s="223"/>
      <c r="W273" s="223"/>
      <c r="X273" s="223"/>
      <c r="Y273" s="223"/>
      <c r="Z273" s="223"/>
      <c r="AA273" s="223"/>
      <c r="AB273" s="223"/>
      <c r="AC273" s="223"/>
      <c r="AD273" s="223"/>
      <c r="AE273" s="223"/>
      <c r="AF273" s="223"/>
      <c r="AG273" s="223"/>
      <c r="AH273" s="223"/>
      <c r="AI273" s="223"/>
      <c r="AJ273" s="223"/>
      <c r="AK273" s="223"/>
      <c r="AL273" s="223"/>
    </row>
    <row r="274" spans="1:38" ht="13.8">
      <c r="A274" s="223"/>
      <c r="B274" s="223"/>
      <c r="C274" s="223"/>
      <c r="D274" s="223"/>
      <c r="E274" s="223"/>
      <c r="F274" s="223"/>
      <c r="G274" s="223"/>
      <c r="H274" s="223"/>
      <c r="I274" s="223"/>
      <c r="J274" s="223"/>
      <c r="K274" s="223"/>
      <c r="L274" s="223"/>
      <c r="M274" s="223"/>
      <c r="N274" s="223"/>
      <c r="O274" s="223"/>
      <c r="P274" s="223"/>
      <c r="Q274" s="223"/>
      <c r="R274" s="223"/>
      <c r="S274" s="223"/>
      <c r="T274" s="223"/>
      <c r="U274" s="223"/>
      <c r="V274" s="223"/>
      <c r="W274" s="223"/>
      <c r="X274" s="223"/>
      <c r="Y274" s="223"/>
      <c r="Z274" s="223"/>
      <c r="AA274" s="223"/>
      <c r="AB274" s="223"/>
      <c r="AC274" s="223"/>
      <c r="AD274" s="223"/>
      <c r="AE274" s="223"/>
      <c r="AF274" s="223"/>
      <c r="AG274" s="223"/>
      <c r="AH274" s="223"/>
      <c r="AI274" s="223"/>
      <c r="AJ274" s="223"/>
      <c r="AK274" s="223"/>
      <c r="AL274" s="223"/>
    </row>
    <row r="275" spans="1:38" ht="13.8">
      <c r="A275" s="223"/>
      <c r="B275" s="223"/>
      <c r="C275" s="223"/>
      <c r="D275" s="223"/>
      <c r="E275" s="223"/>
      <c r="F275" s="223"/>
      <c r="G275" s="223"/>
      <c r="H275" s="223"/>
      <c r="I275" s="223"/>
      <c r="J275" s="223"/>
      <c r="K275" s="223"/>
      <c r="L275" s="223"/>
      <c r="M275" s="223"/>
      <c r="N275" s="223"/>
      <c r="O275" s="223"/>
      <c r="P275" s="223"/>
      <c r="Q275" s="223"/>
      <c r="R275" s="223"/>
      <c r="S275" s="223"/>
      <c r="T275" s="223"/>
      <c r="U275" s="223"/>
      <c r="V275" s="223"/>
      <c r="W275" s="223"/>
      <c r="X275" s="223"/>
      <c r="Y275" s="223"/>
      <c r="Z275" s="223"/>
      <c r="AA275" s="223"/>
      <c r="AB275" s="223"/>
      <c r="AC275" s="223"/>
      <c r="AD275" s="223"/>
      <c r="AE275" s="223"/>
      <c r="AF275" s="223"/>
      <c r="AG275" s="223"/>
      <c r="AH275" s="223"/>
      <c r="AI275" s="223"/>
      <c r="AJ275" s="223"/>
      <c r="AK275" s="223"/>
      <c r="AL275" s="223"/>
    </row>
    <row r="276" spans="1:38" ht="13.8">
      <c r="A276" s="223"/>
      <c r="B276" s="223"/>
      <c r="C276" s="223"/>
      <c r="D276" s="223"/>
      <c r="E276" s="223"/>
      <c r="F276" s="223"/>
      <c r="G276" s="223"/>
      <c r="H276" s="223"/>
      <c r="I276" s="223"/>
      <c r="J276" s="223"/>
      <c r="K276" s="223"/>
      <c r="L276" s="223"/>
      <c r="M276" s="223"/>
      <c r="N276" s="223"/>
      <c r="O276" s="223"/>
      <c r="P276" s="223"/>
      <c r="Q276" s="223"/>
      <c r="R276" s="223"/>
      <c r="S276" s="223"/>
      <c r="T276" s="223"/>
      <c r="U276" s="223"/>
      <c r="V276" s="223"/>
      <c r="W276" s="223"/>
      <c r="X276" s="223"/>
      <c r="Y276" s="223"/>
      <c r="Z276" s="223"/>
      <c r="AA276" s="223"/>
      <c r="AB276" s="223"/>
      <c r="AC276" s="223"/>
      <c r="AD276" s="223"/>
      <c r="AE276" s="223"/>
      <c r="AF276" s="223"/>
      <c r="AG276" s="223"/>
      <c r="AH276" s="223"/>
      <c r="AI276" s="223"/>
      <c r="AJ276" s="223"/>
      <c r="AK276" s="223"/>
      <c r="AL276" s="223"/>
    </row>
    <row r="277" spans="1:38" ht="13.8">
      <c r="A277" s="223"/>
      <c r="B277" s="223"/>
      <c r="C277" s="223"/>
      <c r="D277" s="223"/>
      <c r="E277" s="223"/>
      <c r="F277" s="223"/>
      <c r="G277" s="223"/>
      <c r="H277" s="223"/>
      <c r="I277" s="223"/>
      <c r="J277" s="223"/>
      <c r="K277" s="223"/>
      <c r="L277" s="223"/>
      <c r="M277" s="223"/>
      <c r="N277" s="223"/>
      <c r="O277" s="223"/>
      <c r="P277" s="223"/>
      <c r="Q277" s="223"/>
      <c r="R277" s="223"/>
      <c r="S277" s="223"/>
      <c r="T277" s="223"/>
      <c r="U277" s="223"/>
      <c r="V277" s="223"/>
      <c r="W277" s="223"/>
      <c r="X277" s="223"/>
      <c r="Y277" s="223"/>
      <c r="Z277" s="223"/>
      <c r="AA277" s="223"/>
      <c r="AB277" s="223"/>
      <c r="AC277" s="223"/>
      <c r="AD277" s="223"/>
      <c r="AE277" s="223"/>
      <c r="AF277" s="223"/>
      <c r="AG277" s="223"/>
      <c r="AH277" s="223"/>
      <c r="AI277" s="223"/>
      <c r="AJ277" s="223"/>
      <c r="AK277" s="223"/>
      <c r="AL277" s="223"/>
    </row>
    <row r="278" spans="1:38" ht="13.8">
      <c r="A278" s="223"/>
      <c r="B278" s="223"/>
      <c r="C278" s="223"/>
      <c r="D278" s="223"/>
      <c r="E278" s="223"/>
      <c r="F278" s="223"/>
      <c r="G278" s="223"/>
      <c r="H278" s="223"/>
      <c r="I278" s="223"/>
      <c r="J278" s="223"/>
      <c r="K278" s="223"/>
      <c r="L278" s="223"/>
      <c r="M278" s="223"/>
      <c r="N278" s="223"/>
      <c r="O278" s="223"/>
      <c r="P278" s="223"/>
      <c r="Q278" s="223"/>
      <c r="R278" s="223"/>
      <c r="S278" s="223"/>
      <c r="T278" s="223"/>
      <c r="U278" s="223"/>
      <c r="V278" s="223"/>
      <c r="W278" s="223"/>
      <c r="X278" s="223"/>
      <c r="Y278" s="223"/>
      <c r="Z278" s="223"/>
      <c r="AA278" s="223"/>
      <c r="AB278" s="223"/>
      <c r="AC278" s="223"/>
      <c r="AD278" s="223"/>
      <c r="AE278" s="223"/>
      <c r="AF278" s="223"/>
      <c r="AG278" s="223"/>
      <c r="AH278" s="223"/>
      <c r="AI278" s="223"/>
      <c r="AJ278" s="223"/>
      <c r="AK278" s="223"/>
      <c r="AL278" s="223"/>
    </row>
    <row r="279" spans="1:38" ht="13.8">
      <c r="A279" s="223"/>
      <c r="B279" s="223"/>
      <c r="C279" s="223"/>
      <c r="D279" s="223"/>
      <c r="E279" s="223"/>
      <c r="F279" s="223"/>
      <c r="G279" s="223"/>
      <c r="H279" s="223"/>
      <c r="I279" s="223"/>
      <c r="J279" s="223"/>
      <c r="K279" s="223"/>
      <c r="L279" s="223"/>
      <c r="M279" s="223"/>
      <c r="N279" s="223"/>
      <c r="O279" s="223"/>
      <c r="P279" s="223"/>
      <c r="Q279" s="223"/>
      <c r="R279" s="223"/>
      <c r="S279" s="223"/>
      <c r="T279" s="223"/>
      <c r="U279" s="223"/>
      <c r="V279" s="223"/>
      <c r="W279" s="223"/>
      <c r="X279" s="223"/>
      <c r="Y279" s="223"/>
      <c r="Z279" s="223"/>
      <c r="AA279" s="223"/>
      <c r="AB279" s="223"/>
      <c r="AC279" s="223"/>
      <c r="AD279" s="223"/>
      <c r="AE279" s="223"/>
      <c r="AF279" s="223"/>
      <c r="AG279" s="223"/>
      <c r="AH279" s="223"/>
      <c r="AI279" s="223"/>
      <c r="AJ279" s="223"/>
      <c r="AK279" s="223"/>
      <c r="AL279" s="223"/>
    </row>
    <row r="280" spans="1:38" ht="13.8">
      <c r="A280" s="223"/>
      <c r="B280" s="223"/>
      <c r="C280" s="223"/>
      <c r="D280" s="223"/>
      <c r="E280" s="223"/>
      <c r="F280" s="223"/>
      <c r="G280" s="223"/>
      <c r="H280" s="223"/>
      <c r="I280" s="223"/>
      <c r="J280" s="223"/>
      <c r="K280" s="223"/>
      <c r="L280" s="223"/>
      <c r="M280" s="223"/>
      <c r="N280" s="223"/>
      <c r="O280" s="223"/>
      <c r="P280" s="223"/>
      <c r="Q280" s="223"/>
      <c r="R280" s="223"/>
      <c r="S280" s="223"/>
      <c r="T280" s="223"/>
      <c r="U280" s="223"/>
      <c r="V280" s="223"/>
      <c r="W280" s="223"/>
      <c r="X280" s="223"/>
      <c r="Y280" s="223"/>
      <c r="Z280" s="223"/>
      <c r="AA280" s="223"/>
      <c r="AB280" s="223"/>
      <c r="AC280" s="223"/>
      <c r="AD280" s="223"/>
      <c r="AE280" s="223"/>
      <c r="AF280" s="223"/>
      <c r="AG280" s="223"/>
      <c r="AH280" s="223"/>
      <c r="AI280" s="223"/>
      <c r="AJ280" s="223"/>
      <c r="AK280" s="223"/>
      <c r="AL280" s="223"/>
    </row>
    <row r="281" spans="1:38" ht="13.8">
      <c r="A281" s="223"/>
      <c r="B281" s="223"/>
      <c r="C281" s="223"/>
      <c r="D281" s="223"/>
      <c r="E281" s="223"/>
      <c r="F281" s="223"/>
      <c r="G281" s="223"/>
      <c r="H281" s="223"/>
      <c r="I281" s="223"/>
      <c r="J281" s="223"/>
      <c r="K281" s="223"/>
      <c r="L281" s="223"/>
      <c r="M281" s="223"/>
      <c r="N281" s="223"/>
      <c r="O281" s="223"/>
      <c r="P281" s="223"/>
      <c r="Q281" s="223"/>
      <c r="R281" s="223"/>
      <c r="S281" s="223"/>
      <c r="T281" s="223"/>
      <c r="U281" s="223"/>
      <c r="V281" s="223"/>
      <c r="W281" s="223"/>
      <c r="X281" s="223"/>
      <c r="Y281" s="223"/>
      <c r="Z281" s="223"/>
      <c r="AA281" s="223"/>
      <c r="AB281" s="223"/>
      <c r="AC281" s="223"/>
      <c r="AD281" s="223"/>
      <c r="AE281" s="223"/>
      <c r="AF281" s="223"/>
      <c r="AG281" s="223"/>
      <c r="AH281" s="223"/>
      <c r="AI281" s="223"/>
      <c r="AJ281" s="223"/>
      <c r="AK281" s="223"/>
      <c r="AL281" s="223"/>
    </row>
    <row r="282" spans="1:38" ht="13.8">
      <c r="A282" s="223"/>
      <c r="B282" s="223"/>
      <c r="C282" s="223"/>
      <c r="D282" s="223"/>
      <c r="E282" s="223"/>
      <c r="F282" s="223"/>
      <c r="G282" s="223"/>
      <c r="H282" s="223"/>
      <c r="I282" s="223"/>
      <c r="J282" s="223"/>
      <c r="K282" s="223"/>
      <c r="L282" s="223"/>
      <c r="M282" s="223"/>
      <c r="N282" s="223"/>
      <c r="O282" s="223"/>
      <c r="P282" s="223"/>
      <c r="Q282" s="223"/>
      <c r="R282" s="223"/>
      <c r="S282" s="223"/>
      <c r="T282" s="223"/>
      <c r="U282" s="223"/>
      <c r="V282" s="223"/>
      <c r="W282" s="223"/>
      <c r="X282" s="223"/>
      <c r="Y282" s="223"/>
      <c r="Z282" s="223"/>
      <c r="AA282" s="223"/>
      <c r="AB282" s="223"/>
      <c r="AC282" s="223"/>
      <c r="AD282" s="223"/>
      <c r="AE282" s="223"/>
      <c r="AF282" s="223"/>
      <c r="AG282" s="223"/>
      <c r="AH282" s="223"/>
      <c r="AI282" s="223"/>
      <c r="AJ282" s="223"/>
      <c r="AK282" s="223"/>
      <c r="AL282" s="223"/>
    </row>
    <row r="283" spans="1:38" ht="13.8">
      <c r="A283" s="223"/>
      <c r="B283" s="223"/>
      <c r="C283" s="223"/>
      <c r="D283" s="223"/>
      <c r="E283" s="223"/>
      <c r="F283" s="223"/>
      <c r="G283" s="223"/>
      <c r="H283" s="223"/>
      <c r="I283" s="223"/>
      <c r="J283" s="223"/>
      <c r="K283" s="223"/>
      <c r="L283" s="223"/>
      <c r="M283" s="223"/>
      <c r="N283" s="223"/>
      <c r="O283" s="223"/>
      <c r="P283" s="223"/>
      <c r="Q283" s="223"/>
      <c r="R283" s="223"/>
      <c r="S283" s="223"/>
      <c r="T283" s="223"/>
      <c r="U283" s="223"/>
      <c r="V283" s="223"/>
      <c r="W283" s="223"/>
      <c r="X283" s="223"/>
      <c r="Y283" s="223"/>
      <c r="Z283" s="223"/>
      <c r="AA283" s="223"/>
      <c r="AB283" s="223"/>
      <c r="AC283" s="223"/>
      <c r="AD283" s="223"/>
      <c r="AE283" s="223"/>
      <c r="AF283" s="223"/>
      <c r="AG283" s="223"/>
      <c r="AH283" s="223"/>
      <c r="AI283" s="223"/>
      <c r="AJ283" s="223"/>
      <c r="AK283" s="223"/>
      <c r="AL283" s="223"/>
    </row>
    <row r="284" spans="1:38" ht="13.8">
      <c r="A284" s="223"/>
      <c r="B284" s="223"/>
      <c r="C284" s="223"/>
      <c r="D284" s="223"/>
      <c r="E284" s="223"/>
      <c r="F284" s="223"/>
      <c r="G284" s="223"/>
      <c r="H284" s="223"/>
      <c r="I284" s="223"/>
      <c r="J284" s="223"/>
      <c r="K284" s="223"/>
      <c r="L284" s="223"/>
      <c r="M284" s="223"/>
      <c r="N284" s="223"/>
      <c r="O284" s="223"/>
      <c r="P284" s="223"/>
      <c r="Q284" s="223"/>
      <c r="R284" s="223"/>
      <c r="S284" s="223"/>
      <c r="T284" s="223"/>
      <c r="U284" s="223"/>
      <c r="V284" s="223"/>
      <c r="W284" s="223"/>
      <c r="X284" s="223"/>
      <c r="Y284" s="223"/>
      <c r="Z284" s="223"/>
      <c r="AA284" s="223"/>
      <c r="AB284" s="223"/>
      <c r="AC284" s="223"/>
      <c r="AD284" s="223"/>
      <c r="AE284" s="223"/>
      <c r="AF284" s="223"/>
      <c r="AG284" s="223"/>
      <c r="AH284" s="223"/>
      <c r="AI284" s="223"/>
      <c r="AJ284" s="223"/>
      <c r="AK284" s="223"/>
      <c r="AL284" s="223"/>
    </row>
    <row r="285" spans="1:38" ht="13.8">
      <c r="A285" s="223"/>
      <c r="B285" s="223"/>
      <c r="C285" s="223"/>
      <c r="D285" s="223"/>
      <c r="E285" s="223"/>
      <c r="F285" s="223"/>
      <c r="G285" s="223"/>
      <c r="H285" s="223"/>
      <c r="I285" s="223"/>
      <c r="J285" s="223"/>
      <c r="K285" s="223"/>
      <c r="L285" s="223"/>
      <c r="M285" s="223"/>
      <c r="N285" s="223"/>
      <c r="O285" s="223"/>
      <c r="P285" s="223"/>
      <c r="Q285" s="223"/>
      <c r="R285" s="223"/>
      <c r="S285" s="223"/>
      <c r="T285" s="223"/>
      <c r="U285" s="223"/>
      <c r="V285" s="223"/>
      <c r="W285" s="223"/>
      <c r="X285" s="223"/>
      <c r="Y285" s="223"/>
      <c r="Z285" s="223"/>
      <c r="AA285" s="223"/>
      <c r="AB285" s="223"/>
      <c r="AC285" s="223"/>
      <c r="AD285" s="223"/>
      <c r="AE285" s="223"/>
      <c r="AF285" s="223"/>
      <c r="AG285" s="223"/>
      <c r="AH285" s="223"/>
      <c r="AI285" s="223"/>
      <c r="AJ285" s="223"/>
      <c r="AK285" s="223"/>
      <c r="AL285" s="223"/>
    </row>
    <row r="286" spans="1:38" ht="13.8">
      <c r="A286" s="223"/>
      <c r="B286" s="223"/>
      <c r="C286" s="223"/>
      <c r="D286" s="223"/>
      <c r="E286" s="223"/>
      <c r="F286" s="223"/>
      <c r="G286" s="223"/>
      <c r="H286" s="223"/>
      <c r="I286" s="223"/>
      <c r="J286" s="223"/>
      <c r="K286" s="223"/>
      <c r="L286" s="223"/>
      <c r="M286" s="223"/>
      <c r="N286" s="223"/>
      <c r="O286" s="223"/>
      <c r="P286" s="223"/>
      <c r="Q286" s="223"/>
      <c r="R286" s="223"/>
      <c r="S286" s="223"/>
      <c r="T286" s="223"/>
      <c r="U286" s="223"/>
      <c r="V286" s="223"/>
      <c r="W286" s="223"/>
      <c r="X286" s="223"/>
      <c r="Y286" s="223"/>
      <c r="Z286" s="223"/>
      <c r="AA286" s="223"/>
      <c r="AB286" s="223"/>
      <c r="AC286" s="223"/>
      <c r="AD286" s="223"/>
      <c r="AE286" s="223"/>
      <c r="AF286" s="223"/>
      <c r="AG286" s="223"/>
      <c r="AH286" s="223"/>
      <c r="AI286" s="223"/>
      <c r="AJ286" s="223"/>
      <c r="AK286" s="223"/>
      <c r="AL286" s="223"/>
    </row>
    <row r="287" spans="1:38" ht="13.8">
      <c r="A287" s="223"/>
      <c r="B287" s="223"/>
      <c r="C287" s="223"/>
      <c r="D287" s="223"/>
      <c r="E287" s="223"/>
      <c r="F287" s="223"/>
      <c r="G287" s="223"/>
      <c r="H287" s="223"/>
      <c r="I287" s="223"/>
      <c r="J287" s="223"/>
      <c r="K287" s="223"/>
      <c r="L287" s="223"/>
      <c r="M287" s="223"/>
      <c r="N287" s="223"/>
      <c r="O287" s="223"/>
      <c r="P287" s="223"/>
      <c r="Q287" s="223"/>
      <c r="R287" s="223"/>
      <c r="S287" s="223"/>
      <c r="T287" s="223"/>
      <c r="U287" s="223"/>
      <c r="V287" s="223"/>
      <c r="W287" s="223"/>
      <c r="X287" s="223"/>
      <c r="Y287" s="223"/>
      <c r="Z287" s="223"/>
      <c r="AA287" s="223"/>
      <c r="AB287" s="223"/>
      <c r="AC287" s="223"/>
      <c r="AD287" s="223"/>
      <c r="AE287" s="223"/>
      <c r="AF287" s="223"/>
      <c r="AG287" s="223"/>
      <c r="AH287" s="223"/>
      <c r="AI287" s="223"/>
      <c r="AJ287" s="223"/>
      <c r="AK287" s="223"/>
      <c r="AL287" s="223"/>
    </row>
    <row r="288" spans="1:38" ht="13.8">
      <c r="A288" s="223"/>
      <c r="B288" s="223"/>
      <c r="C288" s="223"/>
      <c r="D288" s="223"/>
      <c r="E288" s="223"/>
      <c r="F288" s="223"/>
      <c r="G288" s="223"/>
      <c r="H288" s="223"/>
      <c r="I288" s="223"/>
      <c r="J288" s="223"/>
      <c r="K288" s="223"/>
      <c r="L288" s="223"/>
      <c r="M288" s="223"/>
      <c r="N288" s="223"/>
      <c r="O288" s="223"/>
      <c r="P288" s="223"/>
      <c r="Q288" s="223"/>
      <c r="R288" s="223"/>
      <c r="S288" s="223"/>
      <c r="T288" s="223"/>
      <c r="U288" s="223"/>
      <c r="V288" s="223"/>
      <c r="W288" s="223"/>
      <c r="X288" s="223"/>
      <c r="Y288" s="223"/>
      <c r="Z288" s="223"/>
      <c r="AA288" s="223"/>
      <c r="AB288" s="223"/>
      <c r="AC288" s="223"/>
      <c r="AD288" s="223"/>
      <c r="AE288" s="223"/>
      <c r="AF288" s="223"/>
      <c r="AG288" s="223"/>
      <c r="AH288" s="223"/>
      <c r="AI288" s="223"/>
      <c r="AJ288" s="223"/>
      <c r="AK288" s="223"/>
      <c r="AL288" s="223"/>
    </row>
    <row r="289" spans="1:38" ht="13.8">
      <c r="A289" s="223"/>
      <c r="B289" s="223"/>
      <c r="C289" s="223"/>
      <c r="D289" s="223"/>
      <c r="E289" s="223"/>
      <c r="F289" s="223"/>
      <c r="G289" s="223"/>
      <c r="H289" s="223"/>
      <c r="I289" s="223"/>
      <c r="J289" s="223"/>
      <c r="K289" s="223"/>
      <c r="L289" s="223"/>
      <c r="M289" s="223"/>
      <c r="N289" s="223"/>
      <c r="O289" s="223"/>
      <c r="P289" s="223"/>
      <c r="Q289" s="223"/>
      <c r="R289" s="223"/>
      <c r="S289" s="223"/>
      <c r="T289" s="223"/>
      <c r="U289" s="223"/>
      <c r="V289" s="223"/>
      <c r="W289" s="223"/>
      <c r="X289" s="223"/>
      <c r="Y289" s="223"/>
      <c r="Z289" s="223"/>
      <c r="AA289" s="223"/>
      <c r="AB289" s="223"/>
      <c r="AC289" s="223"/>
      <c r="AD289" s="223"/>
      <c r="AE289" s="223"/>
      <c r="AF289" s="223"/>
      <c r="AG289" s="223"/>
      <c r="AH289" s="223"/>
      <c r="AI289" s="223"/>
      <c r="AJ289" s="223"/>
      <c r="AK289" s="223"/>
      <c r="AL289" s="223"/>
    </row>
    <row r="290" spans="1:38" ht="13.8">
      <c r="A290" s="223"/>
      <c r="B290" s="223"/>
      <c r="C290" s="223"/>
      <c r="D290" s="223"/>
      <c r="E290" s="223"/>
      <c r="F290" s="223"/>
      <c r="G290" s="223"/>
      <c r="H290" s="223"/>
      <c r="I290" s="223"/>
      <c r="J290" s="223"/>
      <c r="K290" s="223"/>
      <c r="L290" s="223"/>
      <c r="M290" s="223"/>
      <c r="N290" s="223"/>
      <c r="O290" s="223"/>
      <c r="P290" s="223"/>
      <c r="Q290" s="223"/>
      <c r="R290" s="223"/>
      <c r="S290" s="223"/>
      <c r="T290" s="223"/>
      <c r="U290" s="223"/>
      <c r="V290" s="223"/>
      <c r="W290" s="223"/>
      <c r="X290" s="223"/>
      <c r="Y290" s="223"/>
      <c r="Z290" s="223"/>
      <c r="AA290" s="223"/>
      <c r="AB290" s="223"/>
      <c r="AC290" s="223"/>
      <c r="AD290" s="223"/>
      <c r="AE290" s="223"/>
      <c r="AF290" s="223"/>
      <c r="AG290" s="223"/>
      <c r="AH290" s="223"/>
      <c r="AI290" s="223"/>
      <c r="AJ290" s="223"/>
      <c r="AK290" s="223"/>
      <c r="AL290" s="223"/>
    </row>
    <row r="291" spans="1:38" ht="13.8">
      <c r="A291" s="223"/>
      <c r="B291" s="223"/>
      <c r="C291" s="223"/>
      <c r="D291" s="223"/>
      <c r="E291" s="223"/>
      <c r="F291" s="223"/>
      <c r="G291" s="223"/>
      <c r="H291" s="223"/>
      <c r="I291" s="223"/>
      <c r="J291" s="223"/>
      <c r="K291" s="223"/>
      <c r="L291" s="223"/>
      <c r="M291" s="223"/>
      <c r="N291" s="223"/>
      <c r="O291" s="223"/>
      <c r="P291" s="223"/>
      <c r="Q291" s="223"/>
      <c r="R291" s="223"/>
      <c r="S291" s="223"/>
      <c r="T291" s="223"/>
      <c r="U291" s="223"/>
      <c r="V291" s="223"/>
      <c r="W291" s="223"/>
      <c r="X291" s="223"/>
      <c r="Y291" s="223"/>
      <c r="Z291" s="223"/>
      <c r="AA291" s="223"/>
      <c r="AB291" s="223"/>
      <c r="AC291" s="223"/>
      <c r="AD291" s="223"/>
      <c r="AE291" s="223"/>
      <c r="AF291" s="223"/>
      <c r="AG291" s="223"/>
      <c r="AH291" s="223"/>
      <c r="AI291" s="223"/>
      <c r="AJ291" s="223"/>
      <c r="AK291" s="223"/>
      <c r="AL291" s="223"/>
    </row>
    <row r="292" spans="1:38" ht="13.8">
      <c r="A292" s="223"/>
      <c r="B292" s="223"/>
      <c r="C292" s="223"/>
      <c r="D292" s="223"/>
      <c r="E292" s="223"/>
      <c r="F292" s="223"/>
      <c r="G292" s="223"/>
      <c r="H292" s="223"/>
      <c r="I292" s="223"/>
      <c r="J292" s="223"/>
      <c r="K292" s="223"/>
      <c r="L292" s="223"/>
      <c r="M292" s="223"/>
      <c r="N292" s="223"/>
      <c r="O292" s="223"/>
      <c r="P292" s="223"/>
      <c r="Q292" s="223"/>
      <c r="R292" s="223"/>
      <c r="S292" s="223"/>
      <c r="T292" s="223"/>
      <c r="U292" s="223"/>
      <c r="V292" s="223"/>
      <c r="W292" s="223"/>
      <c r="X292" s="223"/>
      <c r="Y292" s="223"/>
      <c r="Z292" s="223"/>
      <c r="AA292" s="223"/>
      <c r="AB292" s="223"/>
      <c r="AC292" s="223"/>
      <c r="AD292" s="223"/>
      <c r="AE292" s="223"/>
      <c r="AF292" s="223"/>
      <c r="AG292" s="223"/>
      <c r="AH292" s="223"/>
      <c r="AI292" s="223"/>
      <c r="AJ292" s="223"/>
      <c r="AK292" s="223"/>
      <c r="AL292" s="223"/>
    </row>
    <row r="293" spans="1:38" ht="13.8">
      <c r="A293" s="223"/>
      <c r="B293" s="223"/>
      <c r="C293" s="223"/>
      <c r="D293" s="223"/>
      <c r="E293" s="223"/>
      <c r="F293" s="223"/>
      <c r="G293" s="223"/>
      <c r="H293" s="223"/>
      <c r="I293" s="223"/>
      <c r="J293" s="223"/>
      <c r="K293" s="223"/>
      <c r="L293" s="223"/>
      <c r="M293" s="223"/>
      <c r="N293" s="223"/>
      <c r="O293" s="223"/>
      <c r="P293" s="223"/>
      <c r="Q293" s="223"/>
      <c r="R293" s="223"/>
      <c r="S293" s="223"/>
      <c r="T293" s="223"/>
      <c r="U293" s="223"/>
      <c r="V293" s="223"/>
      <c r="W293" s="223"/>
      <c r="X293" s="223"/>
      <c r="Y293" s="223"/>
      <c r="Z293" s="223"/>
      <c r="AA293" s="223"/>
      <c r="AB293" s="223"/>
      <c r="AC293" s="223"/>
      <c r="AD293" s="223"/>
      <c r="AE293" s="223"/>
      <c r="AF293" s="223"/>
      <c r="AG293" s="223"/>
      <c r="AH293" s="223"/>
      <c r="AI293" s="223"/>
      <c r="AJ293" s="223"/>
      <c r="AK293" s="223"/>
      <c r="AL293" s="223"/>
    </row>
    <row r="294" spans="1:38" ht="13.8">
      <c r="A294" s="223"/>
      <c r="B294" s="223"/>
      <c r="C294" s="223"/>
      <c r="D294" s="223"/>
      <c r="E294" s="223"/>
      <c r="F294" s="223"/>
      <c r="G294" s="223"/>
      <c r="H294" s="223"/>
      <c r="I294" s="223"/>
      <c r="J294" s="223"/>
      <c r="K294" s="223"/>
      <c r="L294" s="223"/>
      <c r="M294" s="223"/>
      <c r="N294" s="223"/>
      <c r="O294" s="223"/>
      <c r="P294" s="223"/>
      <c r="Q294" s="223"/>
      <c r="R294" s="223"/>
      <c r="S294" s="223"/>
      <c r="T294" s="223"/>
      <c r="U294" s="223"/>
      <c r="V294" s="223"/>
      <c r="W294" s="223"/>
      <c r="X294" s="223"/>
      <c r="Y294" s="223"/>
      <c r="Z294" s="223"/>
      <c r="AA294" s="223"/>
      <c r="AB294" s="223"/>
      <c r="AC294" s="223"/>
      <c r="AD294" s="223"/>
      <c r="AE294" s="223"/>
      <c r="AF294" s="223"/>
      <c r="AG294" s="223"/>
      <c r="AH294" s="223"/>
      <c r="AI294" s="223"/>
      <c r="AJ294" s="223"/>
      <c r="AK294" s="223"/>
      <c r="AL294" s="223"/>
    </row>
    <row r="295" spans="1:38" ht="13.8">
      <c r="A295" s="223"/>
      <c r="B295" s="223"/>
      <c r="C295" s="223"/>
      <c r="D295" s="223"/>
      <c r="E295" s="223"/>
      <c r="F295" s="223"/>
      <c r="G295" s="223"/>
      <c r="H295" s="223"/>
      <c r="I295" s="223"/>
      <c r="J295" s="223"/>
      <c r="K295" s="223"/>
      <c r="L295" s="223"/>
      <c r="M295" s="223"/>
      <c r="N295" s="223"/>
      <c r="O295" s="223"/>
      <c r="P295" s="223"/>
      <c r="Q295" s="223"/>
      <c r="R295" s="223"/>
      <c r="S295" s="223"/>
      <c r="T295" s="223"/>
      <c r="U295" s="223"/>
      <c r="V295" s="223"/>
      <c r="W295" s="223"/>
      <c r="X295" s="223"/>
      <c r="Y295" s="223"/>
      <c r="Z295" s="223"/>
      <c r="AA295" s="223"/>
      <c r="AB295" s="223"/>
      <c r="AC295" s="223"/>
      <c r="AD295" s="223"/>
      <c r="AE295" s="223"/>
      <c r="AF295" s="223"/>
      <c r="AG295" s="223"/>
      <c r="AH295" s="223"/>
      <c r="AI295" s="223"/>
      <c r="AJ295" s="223"/>
      <c r="AK295" s="223"/>
      <c r="AL295" s="223"/>
    </row>
    <row r="296" spans="1:38" ht="13.8">
      <c r="A296" s="223"/>
      <c r="B296" s="223"/>
      <c r="C296" s="223"/>
      <c r="D296" s="223"/>
      <c r="E296" s="223"/>
      <c r="F296" s="223"/>
      <c r="G296" s="223"/>
      <c r="H296" s="223"/>
      <c r="I296" s="223"/>
      <c r="J296" s="223"/>
      <c r="K296" s="223"/>
      <c r="L296" s="223"/>
      <c r="M296" s="223"/>
      <c r="N296" s="223"/>
      <c r="O296" s="223"/>
      <c r="P296" s="223"/>
      <c r="Q296" s="223"/>
      <c r="R296" s="223"/>
      <c r="S296" s="223"/>
      <c r="T296" s="223"/>
      <c r="U296" s="223"/>
      <c r="V296" s="223"/>
      <c r="W296" s="223"/>
      <c r="X296" s="223"/>
      <c r="Y296" s="223"/>
      <c r="Z296" s="223"/>
      <c r="AA296" s="223"/>
      <c r="AB296" s="223"/>
      <c r="AC296" s="223"/>
      <c r="AD296" s="223"/>
      <c r="AE296" s="223"/>
      <c r="AF296" s="223"/>
      <c r="AG296" s="223"/>
      <c r="AH296" s="223"/>
      <c r="AI296" s="223"/>
      <c r="AJ296" s="223"/>
      <c r="AK296" s="223"/>
      <c r="AL296" s="223"/>
    </row>
    <row r="297" spans="1:38" ht="13.8">
      <c r="A297" s="223"/>
      <c r="B297" s="223"/>
      <c r="C297" s="223"/>
      <c r="D297" s="223"/>
      <c r="E297" s="223"/>
      <c r="F297" s="223"/>
      <c r="G297" s="223"/>
      <c r="H297" s="223"/>
      <c r="I297" s="223"/>
      <c r="J297" s="223"/>
      <c r="K297" s="223"/>
      <c r="L297" s="223"/>
      <c r="M297" s="223"/>
      <c r="N297" s="223"/>
      <c r="O297" s="223"/>
      <c r="P297" s="223"/>
      <c r="Q297" s="223"/>
      <c r="R297" s="223"/>
      <c r="S297" s="223"/>
      <c r="T297" s="223"/>
      <c r="U297" s="223"/>
      <c r="V297" s="223"/>
      <c r="W297" s="223"/>
      <c r="X297" s="223"/>
      <c r="Y297" s="223"/>
      <c r="Z297" s="223"/>
      <c r="AA297" s="223"/>
      <c r="AB297" s="223"/>
      <c r="AC297" s="223"/>
      <c r="AD297" s="223"/>
      <c r="AE297" s="223"/>
      <c r="AF297" s="223"/>
      <c r="AG297" s="223"/>
      <c r="AH297" s="223"/>
      <c r="AI297" s="223"/>
      <c r="AJ297" s="223"/>
      <c r="AK297" s="223"/>
      <c r="AL297" s="223"/>
    </row>
    <row r="298" spans="1:38" ht="13.8">
      <c r="A298" s="223"/>
      <c r="B298" s="223"/>
      <c r="C298" s="223"/>
      <c r="D298" s="223"/>
      <c r="E298" s="223"/>
      <c r="F298" s="223"/>
      <c r="G298" s="223"/>
      <c r="H298" s="223"/>
      <c r="I298" s="223"/>
      <c r="J298" s="223"/>
      <c r="K298" s="223"/>
      <c r="L298" s="223"/>
      <c r="M298" s="223"/>
      <c r="N298" s="223"/>
      <c r="O298" s="223"/>
      <c r="P298" s="223"/>
      <c r="Q298" s="223"/>
      <c r="R298" s="223"/>
      <c r="S298" s="223"/>
      <c r="T298" s="223"/>
      <c r="U298" s="223"/>
      <c r="V298" s="223"/>
      <c r="W298" s="223"/>
      <c r="X298" s="223"/>
      <c r="Y298" s="223"/>
      <c r="Z298" s="223"/>
      <c r="AA298" s="223"/>
      <c r="AB298" s="223"/>
      <c r="AC298" s="223"/>
      <c r="AD298" s="223"/>
      <c r="AE298" s="223"/>
      <c r="AF298" s="223"/>
      <c r="AG298" s="223"/>
      <c r="AH298" s="223"/>
      <c r="AI298" s="223"/>
      <c r="AJ298" s="223"/>
      <c r="AK298" s="223"/>
      <c r="AL298" s="223"/>
    </row>
    <row r="299" spans="1:38" ht="13.8">
      <c r="A299" s="223"/>
      <c r="B299" s="223"/>
      <c r="C299" s="223"/>
      <c r="D299" s="223"/>
      <c r="E299" s="223"/>
      <c r="F299" s="223"/>
      <c r="G299" s="223"/>
      <c r="H299" s="223"/>
      <c r="I299" s="223"/>
      <c r="J299" s="223"/>
      <c r="K299" s="223"/>
      <c r="L299" s="223"/>
      <c r="M299" s="223"/>
      <c r="N299" s="223"/>
      <c r="O299" s="223"/>
      <c r="P299" s="223"/>
      <c r="Q299" s="223"/>
      <c r="R299" s="223"/>
      <c r="S299" s="223"/>
      <c r="T299" s="223"/>
      <c r="U299" s="223"/>
      <c r="V299" s="223"/>
      <c r="W299" s="223"/>
      <c r="X299" s="223"/>
      <c r="Y299" s="223"/>
      <c r="Z299" s="223"/>
      <c r="AA299" s="223"/>
      <c r="AB299" s="223"/>
      <c r="AC299" s="223"/>
      <c r="AD299" s="223"/>
      <c r="AE299" s="223"/>
      <c r="AF299" s="223"/>
      <c r="AG299" s="223"/>
      <c r="AH299" s="223"/>
      <c r="AI299" s="223"/>
      <c r="AJ299" s="223"/>
      <c r="AK299" s="223"/>
      <c r="AL299" s="223"/>
    </row>
    <row r="300" spans="1:38" ht="13.8">
      <c r="A300" s="223"/>
      <c r="B300" s="223"/>
      <c r="C300" s="223"/>
      <c r="D300" s="223"/>
      <c r="E300" s="223"/>
      <c r="F300" s="223"/>
      <c r="G300" s="223"/>
      <c r="H300" s="223"/>
      <c r="I300" s="223"/>
      <c r="J300" s="223"/>
      <c r="K300" s="223"/>
      <c r="L300" s="223"/>
      <c r="M300" s="223"/>
      <c r="N300" s="223"/>
      <c r="O300" s="223"/>
      <c r="P300" s="223"/>
      <c r="Q300" s="223"/>
      <c r="R300" s="223"/>
      <c r="S300" s="223"/>
      <c r="T300" s="223"/>
      <c r="U300" s="223"/>
      <c r="V300" s="223"/>
      <c r="W300" s="223"/>
      <c r="X300" s="223"/>
      <c r="Y300" s="223"/>
      <c r="Z300" s="223"/>
      <c r="AA300" s="223"/>
      <c r="AB300" s="223"/>
      <c r="AC300" s="223"/>
      <c r="AD300" s="223"/>
      <c r="AE300" s="223"/>
      <c r="AF300" s="223"/>
      <c r="AG300" s="223"/>
      <c r="AH300" s="223"/>
      <c r="AI300" s="223"/>
      <c r="AJ300" s="223"/>
      <c r="AK300" s="223"/>
      <c r="AL300" s="223"/>
    </row>
    <row r="301" spans="1:38" ht="13.8">
      <c r="A301" s="223"/>
      <c r="B301" s="223"/>
      <c r="C301" s="223"/>
      <c r="D301" s="223"/>
      <c r="E301" s="223"/>
      <c r="F301" s="223"/>
      <c r="G301" s="223"/>
      <c r="H301" s="223"/>
      <c r="I301" s="223"/>
      <c r="J301" s="223"/>
      <c r="K301" s="223"/>
      <c r="L301" s="223"/>
      <c r="M301" s="223"/>
      <c r="N301" s="223"/>
      <c r="O301" s="223"/>
      <c r="P301" s="223"/>
      <c r="Q301" s="223"/>
      <c r="R301" s="223"/>
      <c r="S301" s="223"/>
      <c r="T301" s="223"/>
      <c r="U301" s="223"/>
      <c r="V301" s="223"/>
      <c r="W301" s="223"/>
      <c r="X301" s="223"/>
      <c r="Y301" s="223"/>
      <c r="Z301" s="223"/>
      <c r="AA301" s="223"/>
      <c r="AB301" s="223"/>
      <c r="AC301" s="223"/>
      <c r="AD301" s="223"/>
      <c r="AE301" s="223"/>
      <c r="AF301" s="223"/>
      <c r="AG301" s="223"/>
      <c r="AH301" s="223"/>
      <c r="AI301" s="223"/>
      <c r="AJ301" s="223"/>
      <c r="AK301" s="223"/>
      <c r="AL301" s="223"/>
    </row>
    <row r="302" spans="1:38" ht="13.8">
      <c r="A302" s="223"/>
      <c r="B302" s="223"/>
      <c r="C302" s="223"/>
      <c r="D302" s="223"/>
      <c r="E302" s="223"/>
      <c r="F302" s="223"/>
      <c r="G302" s="223"/>
      <c r="H302" s="223"/>
      <c r="I302" s="223"/>
      <c r="J302" s="223"/>
      <c r="K302" s="223"/>
      <c r="L302" s="223"/>
      <c r="M302" s="223"/>
      <c r="N302" s="223"/>
      <c r="O302" s="223"/>
      <c r="P302" s="223"/>
      <c r="Q302" s="223"/>
      <c r="R302" s="223"/>
      <c r="S302" s="223"/>
      <c r="T302" s="223"/>
      <c r="U302" s="223"/>
      <c r="V302" s="223"/>
      <c r="W302" s="223"/>
      <c r="X302" s="223"/>
      <c r="Y302" s="223"/>
      <c r="Z302" s="223"/>
      <c r="AA302" s="223"/>
      <c r="AB302" s="223"/>
      <c r="AC302" s="223"/>
      <c r="AD302" s="223"/>
      <c r="AE302" s="223"/>
      <c r="AF302" s="223"/>
      <c r="AG302" s="223"/>
      <c r="AH302" s="223"/>
      <c r="AI302" s="223"/>
      <c r="AJ302" s="223"/>
      <c r="AK302" s="223"/>
      <c r="AL302" s="223"/>
    </row>
    <row r="303" spans="1:38" ht="13.8">
      <c r="A303" s="223"/>
      <c r="B303" s="223"/>
      <c r="C303" s="223"/>
      <c r="D303" s="223"/>
      <c r="E303" s="223"/>
      <c r="F303" s="223"/>
      <c r="G303" s="223"/>
      <c r="H303" s="223"/>
      <c r="I303" s="223"/>
      <c r="J303" s="223"/>
      <c r="K303" s="223"/>
      <c r="L303" s="223"/>
      <c r="M303" s="223"/>
      <c r="N303" s="223"/>
      <c r="O303" s="223"/>
      <c r="P303" s="223"/>
      <c r="Q303" s="223"/>
      <c r="R303" s="223"/>
      <c r="S303" s="223"/>
      <c r="T303" s="223"/>
      <c r="U303" s="223"/>
      <c r="V303" s="223"/>
      <c r="W303" s="223"/>
      <c r="X303" s="223"/>
      <c r="Y303" s="223"/>
      <c r="Z303" s="223"/>
      <c r="AA303" s="223"/>
      <c r="AB303" s="223"/>
      <c r="AC303" s="223"/>
      <c r="AD303" s="223"/>
      <c r="AE303" s="223"/>
      <c r="AF303" s="223"/>
      <c r="AG303" s="223"/>
      <c r="AH303" s="223"/>
      <c r="AI303" s="223"/>
      <c r="AJ303" s="223"/>
      <c r="AK303" s="223"/>
      <c r="AL303" s="223"/>
    </row>
  </sheetData>
  <mergeCells count="8">
    <mergeCell ref="A1:E1"/>
    <mergeCell ref="A2:E2"/>
    <mergeCell ref="A3:E3"/>
    <mergeCell ref="A4:E4"/>
    <mergeCell ref="A6:A12"/>
    <mergeCell ref="C6:C12"/>
    <mergeCell ref="D6:D18"/>
    <mergeCell ref="E6:E18"/>
  </mergeCells>
  <printOptions horizontalCentered="1" verticalCentered="1"/>
  <pageMargins left="0" right="0" top="0" bottom="0" header="0" footer="0"/>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L300"/>
  <sheetViews>
    <sheetView view="pageBreakPreview" zoomScaleNormal="100" zoomScaleSheetLayoutView="100" workbookViewId="0">
      <selection activeCell="G9" sqref="G9"/>
    </sheetView>
  </sheetViews>
  <sheetFormatPr defaultRowHeight="13.2"/>
  <cols>
    <col min="2" max="2" width="22.44140625" customWidth="1"/>
    <col min="7" max="7" width="8.44140625" customWidth="1"/>
    <col min="10" max="10" width="8.5546875" customWidth="1"/>
  </cols>
  <sheetData>
    <row r="1" spans="1:38" ht="75" customHeight="1">
      <c r="A1" s="349" t="s">
        <v>298</v>
      </c>
      <c r="B1" s="350"/>
      <c r="C1" s="350"/>
      <c r="D1" s="350"/>
      <c r="E1" s="350"/>
      <c r="F1" s="350"/>
      <c r="G1" s="350"/>
      <c r="H1" s="350"/>
      <c r="I1" s="350"/>
      <c r="J1" s="35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ht="18.75" customHeight="1">
      <c r="A2" s="346" t="s">
        <v>234</v>
      </c>
      <c r="B2" s="347"/>
      <c r="C2" s="347"/>
      <c r="D2" s="347"/>
      <c r="E2" s="347"/>
      <c r="F2" s="347"/>
      <c r="G2" s="347"/>
      <c r="H2" s="347"/>
      <c r="I2" s="347"/>
      <c r="J2" s="348"/>
      <c r="K2" s="1"/>
      <c r="L2" s="6"/>
      <c r="M2" s="6"/>
      <c r="N2" s="6"/>
      <c r="O2" s="6"/>
      <c r="P2" s="6"/>
      <c r="Q2" s="6"/>
      <c r="R2" s="6"/>
      <c r="S2" s="1"/>
      <c r="T2" s="1"/>
      <c r="U2" s="1"/>
      <c r="V2" s="1"/>
      <c r="W2" s="1"/>
      <c r="X2" s="1"/>
      <c r="Y2" s="1"/>
      <c r="Z2" s="1"/>
      <c r="AA2" s="1"/>
      <c r="AB2" s="1"/>
      <c r="AC2" s="1"/>
      <c r="AD2" s="1"/>
      <c r="AE2" s="1"/>
      <c r="AF2" s="1"/>
      <c r="AG2" s="1"/>
      <c r="AH2" s="1"/>
      <c r="AI2" s="1"/>
      <c r="AJ2" s="1"/>
      <c r="AK2" s="1"/>
      <c r="AL2" s="1"/>
    </row>
    <row r="3" spans="1:38" ht="22.5" customHeight="1">
      <c r="A3" s="346" t="s">
        <v>370</v>
      </c>
      <c r="B3" s="347"/>
      <c r="C3" s="347"/>
      <c r="D3" s="347"/>
      <c r="E3" s="347"/>
      <c r="F3" s="347"/>
      <c r="G3" s="347"/>
      <c r="H3" s="347"/>
      <c r="I3" s="347"/>
      <c r="J3" s="348"/>
      <c r="K3" s="1"/>
      <c r="L3" s="6"/>
      <c r="M3" s="6"/>
      <c r="N3" s="6"/>
      <c r="O3" s="6"/>
      <c r="P3" s="6"/>
      <c r="Q3" s="6"/>
      <c r="R3" s="6"/>
      <c r="S3" s="1"/>
      <c r="T3" s="1"/>
      <c r="U3" s="1"/>
      <c r="V3" s="1"/>
      <c r="W3" s="1"/>
      <c r="X3" s="1"/>
      <c r="Y3" s="1"/>
      <c r="Z3" s="1"/>
      <c r="AA3" s="1"/>
      <c r="AB3" s="1"/>
      <c r="AC3" s="1"/>
      <c r="AD3" s="1"/>
      <c r="AE3" s="1"/>
      <c r="AF3" s="1"/>
      <c r="AG3" s="1"/>
      <c r="AH3" s="1"/>
      <c r="AI3" s="1"/>
      <c r="AJ3" s="1"/>
      <c r="AK3" s="1"/>
      <c r="AL3" s="1"/>
    </row>
    <row r="4" spans="1:38" ht="35.25" customHeight="1">
      <c r="A4" s="346" t="s">
        <v>2</v>
      </c>
      <c r="B4" s="347" t="s">
        <v>3</v>
      </c>
      <c r="C4" s="347" t="s">
        <v>233</v>
      </c>
      <c r="D4" s="347"/>
      <c r="E4" s="347"/>
      <c r="F4" s="347"/>
      <c r="G4" s="347"/>
      <c r="H4" s="347" t="s">
        <v>184</v>
      </c>
      <c r="I4" s="347"/>
      <c r="J4" s="348"/>
      <c r="K4" s="1"/>
      <c r="L4" s="55"/>
      <c r="M4" s="55"/>
      <c r="N4" s="55"/>
      <c r="O4" s="55"/>
      <c r="P4" s="56"/>
      <c r="Q4" s="56"/>
      <c r="R4" s="6"/>
      <c r="S4" s="1"/>
      <c r="T4" s="1"/>
      <c r="U4" s="1"/>
      <c r="V4" s="1"/>
      <c r="W4" s="1"/>
      <c r="X4" s="1"/>
      <c r="Y4" s="1"/>
      <c r="Z4" s="1"/>
      <c r="AA4" s="1"/>
      <c r="AB4" s="1"/>
      <c r="AC4" s="1"/>
      <c r="AD4" s="1"/>
      <c r="AE4" s="1"/>
      <c r="AF4" s="1"/>
      <c r="AG4" s="1"/>
      <c r="AH4" s="1"/>
      <c r="AI4" s="1"/>
      <c r="AJ4" s="1"/>
      <c r="AK4" s="1"/>
      <c r="AL4" s="1"/>
    </row>
    <row r="5" spans="1:38" ht="19.5" customHeight="1">
      <c r="A5" s="346"/>
      <c r="B5" s="347"/>
      <c r="C5" s="347" t="s">
        <v>7</v>
      </c>
      <c r="D5" s="347"/>
      <c r="E5" s="347" t="s">
        <v>183</v>
      </c>
      <c r="F5" s="347"/>
      <c r="G5" s="347"/>
      <c r="H5" s="347"/>
      <c r="I5" s="347"/>
      <c r="J5" s="348"/>
      <c r="K5" s="1"/>
      <c r="L5" s="57"/>
      <c r="M5" s="57"/>
      <c r="N5" s="57"/>
      <c r="O5" s="57"/>
      <c r="P5" s="57"/>
      <c r="Q5" s="57"/>
      <c r="R5" s="6"/>
      <c r="S5" s="1"/>
      <c r="T5" s="1"/>
      <c r="U5" s="1"/>
      <c r="V5" s="1"/>
      <c r="W5" s="1"/>
      <c r="X5" s="1"/>
      <c r="Y5" s="1"/>
      <c r="Z5" s="1"/>
      <c r="AA5" s="1"/>
      <c r="AB5" s="1"/>
      <c r="AC5" s="1"/>
      <c r="AD5" s="1"/>
      <c r="AE5" s="1"/>
      <c r="AF5" s="1"/>
      <c r="AG5" s="1"/>
      <c r="AH5" s="1"/>
      <c r="AI5" s="1"/>
      <c r="AJ5" s="1"/>
      <c r="AK5" s="1"/>
      <c r="AL5" s="1"/>
    </row>
    <row r="6" spans="1:38" ht="15.6">
      <c r="A6" s="346"/>
      <c r="B6" s="347"/>
      <c r="C6" s="232" t="s">
        <v>4</v>
      </c>
      <c r="D6" s="232" t="s">
        <v>5</v>
      </c>
      <c r="E6" s="232" t="s">
        <v>4</v>
      </c>
      <c r="F6" s="232" t="s">
        <v>6</v>
      </c>
      <c r="G6" s="232" t="s">
        <v>5</v>
      </c>
      <c r="H6" s="232" t="s">
        <v>4</v>
      </c>
      <c r="I6" s="232" t="s">
        <v>6</v>
      </c>
      <c r="J6" s="233" t="s">
        <v>5</v>
      </c>
      <c r="K6" s="1"/>
      <c r="L6" s="57"/>
      <c r="M6" s="57"/>
      <c r="N6" s="57"/>
      <c r="O6" s="57"/>
      <c r="P6" s="1"/>
      <c r="Q6" s="1"/>
      <c r="R6" s="1"/>
      <c r="S6" s="1"/>
      <c r="T6" s="1"/>
      <c r="U6" s="1"/>
      <c r="V6" s="1"/>
      <c r="W6" s="1"/>
      <c r="X6" s="1"/>
      <c r="Y6" s="1"/>
      <c r="Z6" s="1"/>
      <c r="AA6" s="1"/>
      <c r="AB6" s="1"/>
      <c r="AC6" s="1"/>
      <c r="AD6" s="1"/>
    </row>
    <row r="7" spans="1:38" ht="30" customHeight="1">
      <c r="A7" s="231">
        <v>1</v>
      </c>
      <c r="B7" s="232" t="s">
        <v>87</v>
      </c>
      <c r="C7" s="129">
        <v>1</v>
      </c>
      <c r="D7" s="129">
        <v>9</v>
      </c>
      <c r="E7" s="129">
        <v>37</v>
      </c>
      <c r="F7" s="129">
        <v>33</v>
      </c>
      <c r="G7" s="129">
        <v>7</v>
      </c>
      <c r="H7" s="129">
        <f>C7+E7</f>
        <v>38</v>
      </c>
      <c r="I7" s="129">
        <f>F7</f>
        <v>33</v>
      </c>
      <c r="J7" s="237">
        <f>D7+G7</f>
        <v>16</v>
      </c>
      <c r="K7" s="1"/>
      <c r="L7" s="1"/>
      <c r="M7" s="1"/>
      <c r="N7" s="1"/>
      <c r="O7" s="1"/>
      <c r="P7" s="1"/>
      <c r="Q7" s="1"/>
      <c r="R7" s="1"/>
      <c r="S7" s="1"/>
      <c r="T7" s="1"/>
      <c r="U7" s="1"/>
      <c r="V7" s="1"/>
    </row>
    <row r="8" spans="1:38" ht="30" customHeight="1">
      <c r="A8" s="231">
        <v>2</v>
      </c>
      <c r="B8" s="232" t="s">
        <v>88</v>
      </c>
      <c r="C8" s="129">
        <v>0</v>
      </c>
      <c r="D8" s="129">
        <v>2</v>
      </c>
      <c r="E8" s="129">
        <v>27</v>
      </c>
      <c r="F8" s="129">
        <v>10</v>
      </c>
      <c r="G8" s="129">
        <v>4</v>
      </c>
      <c r="H8" s="129">
        <f t="shared" ref="H8:H10" si="0">C8+E8</f>
        <v>27</v>
      </c>
      <c r="I8" s="129">
        <f t="shared" ref="I8:I10" si="1">F8</f>
        <v>10</v>
      </c>
      <c r="J8" s="237">
        <f t="shared" ref="J8:J10" si="2">D8+G8</f>
        <v>6</v>
      </c>
      <c r="K8" s="1"/>
      <c r="L8" s="1"/>
      <c r="M8" s="1"/>
      <c r="N8" s="1"/>
      <c r="O8" s="1"/>
      <c r="P8" s="1"/>
      <c r="Q8" s="1"/>
      <c r="R8" s="1"/>
      <c r="S8" s="1"/>
      <c r="T8" s="1"/>
      <c r="U8" s="1"/>
      <c r="V8" s="1"/>
    </row>
    <row r="9" spans="1:38" ht="30" customHeight="1">
      <c r="A9" s="231">
        <v>3</v>
      </c>
      <c r="B9" s="232" t="s">
        <v>89</v>
      </c>
      <c r="C9" s="129">
        <v>4</v>
      </c>
      <c r="D9" s="129">
        <v>7</v>
      </c>
      <c r="E9" s="129">
        <v>21</v>
      </c>
      <c r="F9" s="129">
        <v>29</v>
      </c>
      <c r="G9" s="129">
        <v>7</v>
      </c>
      <c r="H9" s="129">
        <f t="shared" si="0"/>
        <v>25</v>
      </c>
      <c r="I9" s="129">
        <f t="shared" si="1"/>
        <v>29</v>
      </c>
      <c r="J9" s="237">
        <f t="shared" si="2"/>
        <v>14</v>
      </c>
      <c r="K9" s="1"/>
      <c r="L9" s="1"/>
      <c r="M9" s="1"/>
      <c r="N9" s="1"/>
      <c r="O9" s="1"/>
      <c r="P9" s="1"/>
      <c r="Q9" s="1"/>
      <c r="R9" s="1"/>
      <c r="S9" s="1"/>
      <c r="T9" s="1"/>
      <c r="U9" s="1"/>
      <c r="V9" s="1"/>
    </row>
    <row r="10" spans="1:38" ht="30" customHeight="1">
      <c r="A10" s="231">
        <v>4</v>
      </c>
      <c r="B10" s="232" t="s">
        <v>90</v>
      </c>
      <c r="C10" s="129">
        <v>0</v>
      </c>
      <c r="D10" s="129">
        <v>3</v>
      </c>
      <c r="E10" s="129">
        <v>29</v>
      </c>
      <c r="F10" s="129">
        <v>44</v>
      </c>
      <c r="G10" s="129">
        <v>9</v>
      </c>
      <c r="H10" s="129">
        <f t="shared" si="0"/>
        <v>29</v>
      </c>
      <c r="I10" s="129">
        <f t="shared" si="1"/>
        <v>44</v>
      </c>
      <c r="J10" s="237">
        <f t="shared" si="2"/>
        <v>12</v>
      </c>
      <c r="K10" s="1"/>
      <c r="L10" s="1"/>
      <c r="M10" s="1"/>
      <c r="N10" s="1"/>
      <c r="O10" s="1"/>
      <c r="P10" s="1"/>
      <c r="Q10" s="1"/>
      <c r="R10" s="1"/>
      <c r="S10" s="1"/>
      <c r="T10" s="1"/>
      <c r="U10" s="1"/>
      <c r="V10" s="1"/>
    </row>
    <row r="11" spans="1:38" s="60" customFormat="1" ht="30" customHeight="1" thickBot="1">
      <c r="A11" s="235"/>
      <c r="B11" s="236" t="s">
        <v>8</v>
      </c>
      <c r="C11" s="238">
        <f>SUM(C7:C10)</f>
        <v>5</v>
      </c>
      <c r="D11" s="238">
        <f t="shared" ref="D11:G11" si="3">SUM(D7:D10)</f>
        <v>21</v>
      </c>
      <c r="E11" s="238">
        <f t="shared" si="3"/>
        <v>114</v>
      </c>
      <c r="F11" s="238">
        <f t="shared" si="3"/>
        <v>116</v>
      </c>
      <c r="G11" s="238">
        <f t="shared" si="3"/>
        <v>27</v>
      </c>
      <c r="H11" s="238">
        <f>SUM(H7:H10)</f>
        <v>119</v>
      </c>
      <c r="I11" s="238">
        <f t="shared" ref="I11:J11" si="4">SUM(I7:I10)</f>
        <v>116</v>
      </c>
      <c r="J11" s="239">
        <f t="shared" si="4"/>
        <v>48</v>
      </c>
      <c r="K11" s="59"/>
      <c r="L11" s="59"/>
      <c r="M11" s="59"/>
      <c r="N11" s="59"/>
      <c r="O11" s="59"/>
      <c r="P11" s="59"/>
      <c r="Q11" s="59"/>
      <c r="R11" s="59"/>
      <c r="S11" s="59"/>
      <c r="T11" s="59"/>
      <c r="U11" s="59"/>
      <c r="V11" s="59"/>
      <c r="W11" s="59"/>
      <c r="X11" s="59"/>
      <c r="Y11" s="59"/>
      <c r="Z11" s="59"/>
      <c r="AA11" s="59"/>
      <c r="AB11" s="59"/>
      <c r="AC11" s="59"/>
      <c r="AD11" s="59"/>
    </row>
    <row r="12" spans="1:38" ht="13.8">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row>
    <row r="13" spans="1:38" ht="13.8">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row>
    <row r="14" spans="1:38" ht="13.8">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row>
    <row r="15" spans="1:38" ht="13.8">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row>
    <row r="16" spans="1:38" ht="13.8">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row>
    <row r="17" spans="1:38" ht="13.8">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row>
    <row r="18" spans="1:38" ht="13.8">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row>
    <row r="19" spans="1:38" ht="13.8">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row>
    <row r="20" spans="1:38" ht="13.8">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row>
    <row r="21" spans="1:38" ht="13.8">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row>
    <row r="22" spans="1:38" ht="13.8">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row>
    <row r="23" spans="1:38" ht="13.8">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row>
    <row r="24" spans="1:38" ht="13.8">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row>
    <row r="25" spans="1:38" ht="13.8">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row>
    <row r="26" spans="1:38" ht="13.8">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row>
    <row r="27" spans="1:38" ht="13.8">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row>
    <row r="28" spans="1:38" ht="13.8">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row>
    <row r="29" spans="1:38" ht="13.8">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row>
    <row r="30" spans="1:38" ht="13.8">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row>
    <row r="31" spans="1:38" ht="13.8">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row>
    <row r="32" spans="1:38" ht="13.8">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row>
    <row r="33" spans="1:38" ht="13.8">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ht="13.8">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ht="13.8">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ht="13.8">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ht="13.8">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ht="13.8">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ht="13.8">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ht="13.8">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ht="13.8">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ht="13.8">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ht="13.8">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ht="13.8">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ht="13.8">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ht="13.8">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ht="13.8">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ht="13.8">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1:38" ht="13.8">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1:38" ht="13.8">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38" ht="13.8">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38" ht="13.8">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row r="53" spans="1:38" ht="13.8">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row>
    <row r="54" spans="1:38" ht="13.8">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row>
    <row r="55" spans="1:38" ht="13.8">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spans="1:38" ht="13.8">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spans="1:38" ht="13.8">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spans="1:38" ht="13.8">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1:38" ht="13.8">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38" ht="13.8">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spans="1:38" ht="13.8">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spans="1:38" ht="13.8">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1:38" ht="13.8">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row>
    <row r="64" spans="1:38" ht="13.8">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row r="65" spans="1:38" ht="13.8">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spans="1:38" ht="13.8">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row r="67" spans="1:38" ht="13.8">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row>
    <row r="68" spans="1:38" ht="13.8">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row>
    <row r="69" spans="1:38" ht="13.8">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row>
    <row r="70" spans="1:38" ht="13.8">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spans="1:38" ht="13.8">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row>
    <row r="72" spans="1:38" ht="13.8">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row>
    <row r="73" spans="1:38" ht="13.8">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row>
    <row r="74" spans="1:38" ht="13.8">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row>
    <row r="75" spans="1:38" ht="13.8">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row>
    <row r="76" spans="1:38" ht="13.8">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row>
    <row r="77" spans="1:38" ht="13.8">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row>
    <row r="78" spans="1:38" ht="13.8">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row>
    <row r="79" spans="1:38" ht="13.8">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row>
    <row r="80" spans="1:38" ht="13.8">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row>
    <row r="81" spans="1:38" ht="13.8">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row>
    <row r="82" spans="1:38" ht="13.8">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row>
    <row r="83" spans="1:38" ht="13.8">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row>
    <row r="84" spans="1:38" ht="13.8">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row>
    <row r="85" spans="1:38" ht="13.8">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row>
    <row r="86" spans="1:38" ht="13.8">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row>
    <row r="87" spans="1:38" ht="13.8">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row>
    <row r="88" spans="1:38" ht="13.8">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row>
    <row r="89" spans="1:38" ht="13.8">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row>
    <row r="90" spans="1:38" ht="13.8">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row>
    <row r="91" spans="1:38" ht="13.8">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row>
    <row r="92" spans="1:38" ht="13.8">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row>
    <row r="93" spans="1:38" ht="13.8">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row>
    <row r="94" spans="1:38" ht="13.8">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row>
    <row r="95" spans="1:38" ht="13.8">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row>
    <row r="96" spans="1:38" ht="13.8">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row>
    <row r="97" spans="1:38" ht="13.8">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row>
    <row r="98" spans="1:38" ht="13.8">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row>
    <row r="99" spans="1:38" ht="13.8">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row>
    <row r="100" spans="1:38" ht="13.8">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row>
    <row r="101" spans="1:38" ht="13.8">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row>
    <row r="102" spans="1:38" ht="13.8">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row>
    <row r="103" spans="1:38" ht="13.8">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row>
    <row r="104" spans="1:38" ht="13.8">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row>
    <row r="105" spans="1:38" ht="13.8">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row>
    <row r="106" spans="1:38" ht="13.8">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row>
    <row r="107" spans="1:38" ht="13.8">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row>
    <row r="108" spans="1:38" ht="13.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row>
    <row r="109" spans="1:38" ht="13.8">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row>
    <row r="110" spans="1:38" ht="13.8">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row>
    <row r="111" spans="1:38" ht="13.8">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row>
    <row r="112" spans="1:38" ht="13.8">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row>
    <row r="113" spans="1:38" ht="13.8">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row>
    <row r="114" spans="1:38" ht="13.8">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row>
    <row r="115" spans="1:38" ht="13.8">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row>
    <row r="116" spans="1:38" ht="13.8">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row>
    <row r="117" spans="1:38" ht="13.8">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row>
    <row r="118" spans="1:38" ht="13.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row>
    <row r="119" spans="1:38" ht="13.8">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row>
    <row r="120" spans="1:38" ht="13.8">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row>
    <row r="121" spans="1:38" ht="13.8">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row>
    <row r="122" spans="1:38" ht="13.8">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row>
    <row r="123" spans="1:38" ht="13.8">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row>
    <row r="124" spans="1:38" ht="13.8">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row>
    <row r="125" spans="1:38" ht="13.8">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row>
    <row r="126" spans="1:38" ht="13.8">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row>
    <row r="127" spans="1:38" ht="13.8">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row>
    <row r="128" spans="1:38" ht="13.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row>
    <row r="129" spans="1:38" ht="13.8">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row>
    <row r="130" spans="1:38" ht="13.8">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row>
    <row r="131" spans="1:38" ht="13.8">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row>
    <row r="132" spans="1:38" ht="13.8">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row>
    <row r="133" spans="1:38" ht="13.8">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row>
    <row r="134" spans="1:38" ht="13.8">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row>
    <row r="135" spans="1:38" ht="13.8">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row>
    <row r="136" spans="1:38" ht="13.8">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row>
    <row r="137" spans="1:38" ht="13.8">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row>
    <row r="138" spans="1:38" ht="13.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row>
    <row r="139" spans="1:38" ht="13.8">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row>
    <row r="140" spans="1:38" ht="13.8">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row>
    <row r="141" spans="1:38" ht="13.8">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row>
    <row r="142" spans="1:38" ht="13.8">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row>
    <row r="143" spans="1:38" ht="13.8">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row>
    <row r="144" spans="1:38" ht="13.8">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row>
    <row r="145" spans="1:38" ht="13.8">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row>
    <row r="146" spans="1:38" ht="13.8">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row>
    <row r="147" spans="1:38" ht="13.8">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row>
    <row r="148" spans="1:38" ht="13.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row>
    <row r="149" spans="1:38" ht="13.8">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row>
    <row r="150" spans="1:38" ht="13.8">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row>
    <row r="151" spans="1:38" ht="13.8">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row>
    <row r="152" spans="1:38" ht="13.8">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row>
    <row r="153" spans="1:38" ht="13.8">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row>
    <row r="154" spans="1:38" ht="13.8">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row>
    <row r="155" spans="1:38" ht="13.8">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row>
    <row r="156" spans="1:38" ht="13.8">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row>
    <row r="157" spans="1:38" ht="13.8">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row>
    <row r="158" spans="1:38" ht="13.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row>
    <row r="159" spans="1:38" ht="13.8">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row>
    <row r="160" spans="1:38" ht="13.8">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row>
    <row r="161" spans="1:38" ht="13.8">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row>
    <row r="162" spans="1:38" ht="13.8">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row>
    <row r="163" spans="1:38" ht="13.8">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row>
    <row r="164" spans="1:38" ht="13.8">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row>
    <row r="165" spans="1:38" ht="13.8">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row>
    <row r="166" spans="1:38" ht="13.8">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row>
    <row r="167" spans="1:38" ht="13.8">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row>
    <row r="168" spans="1:38" ht="13.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row>
    <row r="169" spans="1:38" ht="13.8">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row>
    <row r="170" spans="1:38" ht="13.8">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row>
    <row r="171" spans="1:38" ht="13.8">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row>
    <row r="172" spans="1:38" ht="13.8">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row>
    <row r="173" spans="1:38" ht="13.8">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row>
    <row r="174" spans="1:38" ht="13.8">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row>
    <row r="175" spans="1:38" ht="13.8">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row>
    <row r="176" spans="1:38" ht="13.8">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row>
    <row r="177" spans="1:38" ht="13.8">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row>
    <row r="178" spans="1:38" ht="13.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row>
    <row r="179" spans="1:38" ht="13.8">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row>
    <row r="180" spans="1:38" ht="13.8">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row>
    <row r="181" spans="1:38" ht="13.8">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row>
    <row r="182" spans="1:38" ht="13.8">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row>
    <row r="183" spans="1:38" ht="13.8">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row>
    <row r="184" spans="1:38" ht="13.8">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row>
    <row r="185" spans="1:38" ht="13.8">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row>
    <row r="186" spans="1:38" ht="13.8">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row>
    <row r="187" spans="1:38" ht="13.8">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row>
    <row r="188" spans="1:38" ht="13.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row>
    <row r="189" spans="1:38" ht="13.8">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row>
    <row r="190" spans="1:38" ht="13.8">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row>
    <row r="191" spans="1:38" ht="13.8">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row>
    <row r="192" spans="1:38" ht="13.8">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row>
    <row r="193" spans="1:38" ht="13.8">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row>
    <row r="194" spans="1:38" ht="13.8">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row>
    <row r="195" spans="1:38" ht="13.8">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row>
    <row r="196" spans="1:38" ht="13.8">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row>
    <row r="197" spans="1:38" ht="13.8">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row>
    <row r="198" spans="1:38" ht="13.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row>
    <row r="199" spans="1:38" ht="13.8">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row>
    <row r="200" spans="1:38" ht="13.8">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row>
    <row r="201" spans="1:38" ht="13.8">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row>
    <row r="202" spans="1:38" ht="13.8">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row>
    <row r="203" spans="1:38" ht="13.8">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row>
    <row r="204" spans="1:38" ht="13.8">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row>
    <row r="205" spans="1:38" ht="13.8">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row>
    <row r="206" spans="1:38" ht="13.8">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row>
    <row r="207" spans="1:38" ht="13.8">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row>
    <row r="208" spans="1:38" ht="13.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row>
    <row r="209" spans="1:38" ht="13.8">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row>
    <row r="210" spans="1:38" ht="13.8">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row>
    <row r="211" spans="1:38" ht="13.8">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row>
    <row r="212" spans="1:38" ht="13.8">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row>
    <row r="213" spans="1:38" ht="13.8">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row>
    <row r="214" spans="1:38" ht="13.8">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row>
    <row r="215" spans="1:38" ht="13.8">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row>
    <row r="216" spans="1:38" ht="13.8">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row>
    <row r="217" spans="1:38" ht="13.8">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row>
    <row r="218" spans="1:38" ht="13.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row>
    <row r="219" spans="1:38" ht="13.8">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row>
    <row r="220" spans="1:38" ht="13.8">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row>
    <row r="221" spans="1:38" ht="13.8">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row>
    <row r="222" spans="1:38" ht="13.8">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row>
    <row r="223" spans="1:38" ht="13.8">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row>
    <row r="224" spans="1:38" ht="13.8">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row>
    <row r="225" spans="1:38" ht="13.8">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row>
    <row r="226" spans="1:38" ht="13.8">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row>
    <row r="227" spans="1:38" ht="13.8">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row>
    <row r="228" spans="1:38" ht="13.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row>
    <row r="229" spans="1:38" ht="13.8">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row>
    <row r="230" spans="1:38" ht="13.8">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row>
    <row r="231" spans="1:38" ht="13.8">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row>
    <row r="232" spans="1:38" ht="13.8">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row>
    <row r="233" spans="1:38" ht="13.8">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row>
    <row r="234" spans="1:38" ht="13.8">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row>
    <row r="235" spans="1:38" ht="13.8">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row>
    <row r="236" spans="1:38" ht="13.8">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row>
    <row r="237" spans="1:38" ht="13.8">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row>
    <row r="238" spans="1:38" ht="13.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row>
    <row r="239" spans="1:38" ht="13.8">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row>
    <row r="240" spans="1:38" ht="13.8">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row>
    <row r="241" spans="1:38" ht="13.8">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row>
    <row r="242" spans="1:38" ht="13.8">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row>
    <row r="243" spans="1:38" ht="13.8">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row>
    <row r="244" spans="1:38" ht="13.8">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row>
    <row r="245" spans="1:38" ht="13.8">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row>
    <row r="246" spans="1:38" ht="13.8">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row>
    <row r="247" spans="1:38" ht="13.8">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row>
    <row r="248" spans="1:38" ht="13.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row>
    <row r="249" spans="1:38" ht="13.8">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row>
    <row r="250" spans="1:38" ht="13.8">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row>
    <row r="251" spans="1:38" ht="13.8">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row>
    <row r="252" spans="1:38" ht="13.8">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row>
    <row r="253" spans="1:38" ht="13.8">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row>
    <row r="254" spans="1:38" ht="13.8">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row>
    <row r="255" spans="1:38" ht="13.8">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row>
    <row r="256" spans="1:38" ht="13.8">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row>
    <row r="257" spans="1:38" ht="13.8">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row>
    <row r="258" spans="1:38" ht="13.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row>
    <row r="259" spans="1:38" ht="13.8">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row>
    <row r="260" spans="1:38" ht="13.8">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row>
    <row r="261" spans="1:38" ht="13.8">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row>
    <row r="262" spans="1:38" ht="13.8">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row>
    <row r="263" spans="1:38" ht="13.8">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row>
    <row r="264" spans="1:38" ht="13.8">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row>
    <row r="265" spans="1:38" ht="13.8">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row>
    <row r="266" spans="1:38" ht="13.8">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row>
    <row r="267" spans="1:38" ht="13.8">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row>
    <row r="268" spans="1:38" ht="13.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row>
    <row r="269" spans="1:38" ht="13.8">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row>
    <row r="270" spans="1:38" ht="13.8">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row>
    <row r="271" spans="1:38" ht="13.8">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row>
    <row r="272" spans="1:38" ht="13.8">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row>
    <row r="273" spans="1:38" ht="13.8">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row>
    <row r="274" spans="1:38" ht="13.8">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row>
    <row r="275" spans="1:38" ht="13.8">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row>
    <row r="276" spans="1:38" ht="13.8">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row>
    <row r="277" spans="1:38" ht="13.8">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row>
    <row r="278" spans="1:38" ht="13.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row>
    <row r="279" spans="1:38" ht="13.8">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row>
    <row r="280" spans="1:38" ht="13.8">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row>
    <row r="281" spans="1:38" ht="13.8">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row>
    <row r="282" spans="1:38" ht="13.8">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row>
    <row r="283" spans="1:38" ht="13.8">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row>
    <row r="284" spans="1:38" ht="13.8">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row>
    <row r="285" spans="1:38" ht="13.8">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row>
    <row r="286" spans="1:38" ht="13.8">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row>
    <row r="287" spans="1:38" ht="13.8">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row>
    <row r="288" spans="1:38" ht="13.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row>
    <row r="289" spans="1:38" ht="13.8">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row>
    <row r="290" spans="1:38" ht="13.8">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row>
    <row r="291" spans="1:38" ht="13.8">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row>
    <row r="292" spans="1:38" ht="13.8">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row>
    <row r="293" spans="1:38" ht="13.8">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row>
    <row r="294" spans="1:38" ht="13.8">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row>
    <row r="295" spans="1:38" ht="13.8">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row>
    <row r="296" spans="1:38" ht="13.8">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row>
    <row r="297" spans="1:38" ht="13.8">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row>
    <row r="298" spans="1:38" ht="13.8">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row>
    <row r="299" spans="1:38" ht="13.8">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row>
    <row r="300" spans="1:38" ht="13.8">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row>
  </sheetData>
  <mergeCells count="9">
    <mergeCell ref="A3:J3"/>
    <mergeCell ref="A1:J1"/>
    <mergeCell ref="A2:J2"/>
    <mergeCell ref="A4:A6"/>
    <mergeCell ref="B4:B6"/>
    <mergeCell ref="C4:G4"/>
    <mergeCell ref="H4:J5"/>
    <mergeCell ref="C5:D5"/>
    <mergeCell ref="E5:G5"/>
  </mergeCells>
  <printOptions horizontalCentered="1" verticalCentered="1"/>
  <pageMargins left="0.71" right="0.38" top="0.51" bottom="0.46" header="0.4" footer="0.22"/>
  <pageSetup paperSize="9" orientation="landscape" horizontalDpi="180" verticalDpi="180" r:id="rId1"/>
  <headerFooter alignWithMargins="0"/>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A286"/>
  <sheetViews>
    <sheetView view="pageBreakPreview" zoomScale="60" zoomScaleNormal="85" workbookViewId="0">
      <selection activeCell="D285" sqref="D285"/>
    </sheetView>
  </sheetViews>
  <sheetFormatPr defaultRowHeight="14.4"/>
  <cols>
    <col min="1" max="2" width="8.88671875" style="300"/>
    <col min="3" max="3" width="14.44140625" style="300" customWidth="1"/>
    <col min="4" max="4" width="17" style="300" customWidth="1"/>
    <col min="5" max="5" width="10" style="300" customWidth="1"/>
    <col min="6" max="6" width="12.6640625" style="300" customWidth="1"/>
    <col min="7" max="7" width="15.33203125" style="300" customWidth="1"/>
    <col min="8" max="8" width="14.44140625" style="300" customWidth="1"/>
    <col min="9" max="9" width="89.109375" style="300" customWidth="1"/>
    <col min="10" max="10" width="30.88671875" style="300" customWidth="1"/>
    <col min="11" max="11" width="27.6640625" style="300" customWidth="1"/>
    <col min="12" max="12" width="15.109375" style="300" customWidth="1"/>
    <col min="13" max="13" width="40.6640625" style="300" customWidth="1"/>
    <col min="14" max="14" width="17.88671875" style="300" customWidth="1"/>
    <col min="15" max="16384" width="8.88671875" style="300"/>
  </cols>
  <sheetData>
    <row r="1" spans="1:15" ht="15.6">
      <c r="A1" s="352" t="s">
        <v>1552</v>
      </c>
      <c r="B1" s="353"/>
      <c r="C1" s="353"/>
      <c r="D1" s="353"/>
      <c r="E1" s="353"/>
      <c r="F1" s="353"/>
      <c r="G1" s="353"/>
      <c r="H1" s="353"/>
      <c r="I1" s="353"/>
      <c r="J1" s="353"/>
      <c r="K1" s="353"/>
      <c r="L1" s="353"/>
      <c r="M1" s="353"/>
      <c r="N1" s="353"/>
      <c r="O1" s="303"/>
    </row>
    <row r="2" spans="1:15" ht="62.4">
      <c r="A2" s="304" t="s">
        <v>371</v>
      </c>
      <c r="B2" s="305" t="s">
        <v>314</v>
      </c>
      <c r="C2" s="305" t="s">
        <v>315</v>
      </c>
      <c r="D2" s="305" t="s">
        <v>316</v>
      </c>
      <c r="E2" s="305" t="s">
        <v>372</v>
      </c>
      <c r="F2" s="305" t="s">
        <v>373</v>
      </c>
      <c r="G2" s="305" t="s">
        <v>317</v>
      </c>
      <c r="H2" s="305" t="s">
        <v>318</v>
      </c>
      <c r="I2" s="306" t="s">
        <v>319</v>
      </c>
      <c r="J2" s="306" t="s">
        <v>320</v>
      </c>
      <c r="K2" s="306" t="s">
        <v>321</v>
      </c>
      <c r="L2" s="306" t="s">
        <v>322</v>
      </c>
      <c r="M2" s="306" t="s">
        <v>323</v>
      </c>
      <c r="N2" s="306" t="s">
        <v>324</v>
      </c>
      <c r="O2" s="303"/>
    </row>
    <row r="3" spans="1:15" ht="16.2" thickBot="1">
      <c r="A3" s="307">
        <v>1</v>
      </c>
      <c r="B3" s="308">
        <v>2</v>
      </c>
      <c r="C3" s="308">
        <v>3</v>
      </c>
      <c r="D3" s="308">
        <v>4</v>
      </c>
      <c r="E3" s="308">
        <v>5</v>
      </c>
      <c r="F3" s="308">
        <v>6</v>
      </c>
      <c r="G3" s="308">
        <v>7</v>
      </c>
      <c r="H3" s="308">
        <v>8</v>
      </c>
      <c r="I3" s="308">
        <v>9</v>
      </c>
      <c r="J3" s="308">
        <v>10</v>
      </c>
      <c r="K3" s="308">
        <v>11</v>
      </c>
      <c r="L3" s="308">
        <v>12</v>
      </c>
      <c r="M3" s="308">
        <v>13</v>
      </c>
      <c r="N3" s="308">
        <v>14</v>
      </c>
      <c r="O3" s="303"/>
    </row>
    <row r="4" spans="1:15" ht="97.2" customHeight="1">
      <c r="A4" s="305">
        <v>1</v>
      </c>
      <c r="B4" s="309" t="s">
        <v>325</v>
      </c>
      <c r="C4" s="309" t="s">
        <v>374</v>
      </c>
      <c r="D4" s="309" t="s">
        <v>375</v>
      </c>
      <c r="E4" s="309" t="s">
        <v>4</v>
      </c>
      <c r="F4" s="309" t="s">
        <v>183</v>
      </c>
      <c r="G4" s="309" t="s">
        <v>376</v>
      </c>
      <c r="H4" s="309" t="s">
        <v>326</v>
      </c>
      <c r="I4" s="309" t="s">
        <v>377</v>
      </c>
      <c r="J4" s="309" t="s">
        <v>378</v>
      </c>
      <c r="K4" s="309" t="s">
        <v>379</v>
      </c>
      <c r="L4" s="309" t="s">
        <v>380</v>
      </c>
      <c r="M4" s="309" t="s">
        <v>381</v>
      </c>
      <c r="N4" s="309"/>
      <c r="O4" s="303"/>
    </row>
    <row r="5" spans="1:15" ht="117" customHeight="1">
      <c r="A5" s="305">
        <v>2</v>
      </c>
      <c r="B5" s="309" t="s">
        <v>325</v>
      </c>
      <c r="C5" s="309" t="s">
        <v>382</v>
      </c>
      <c r="D5" s="309" t="s">
        <v>383</v>
      </c>
      <c r="E5" s="309" t="s">
        <v>5</v>
      </c>
      <c r="F5" s="309" t="s">
        <v>365</v>
      </c>
      <c r="G5" s="309" t="s">
        <v>384</v>
      </c>
      <c r="H5" s="309" t="s">
        <v>385</v>
      </c>
      <c r="I5" s="309" t="s">
        <v>386</v>
      </c>
      <c r="J5" s="309" t="s">
        <v>387</v>
      </c>
      <c r="K5" s="309"/>
      <c r="L5" s="309"/>
      <c r="M5" s="309" t="s">
        <v>388</v>
      </c>
      <c r="N5" s="309"/>
      <c r="O5" s="303"/>
    </row>
    <row r="6" spans="1:15" ht="150" customHeight="1">
      <c r="A6" s="305">
        <v>3</v>
      </c>
      <c r="B6" s="309" t="s">
        <v>325</v>
      </c>
      <c r="C6" s="309" t="s">
        <v>389</v>
      </c>
      <c r="D6" s="309" t="s">
        <v>390</v>
      </c>
      <c r="E6" s="309" t="s">
        <v>4</v>
      </c>
      <c r="F6" s="309" t="s">
        <v>183</v>
      </c>
      <c r="G6" s="309" t="s">
        <v>391</v>
      </c>
      <c r="H6" s="309" t="s">
        <v>326</v>
      </c>
      <c r="I6" s="309" t="s">
        <v>392</v>
      </c>
      <c r="J6" s="309" t="s">
        <v>378</v>
      </c>
      <c r="K6" s="309" t="s">
        <v>379</v>
      </c>
      <c r="L6" s="309" t="s">
        <v>380</v>
      </c>
      <c r="M6" s="309" t="s">
        <v>381</v>
      </c>
      <c r="N6" s="309">
        <v>50000</v>
      </c>
      <c r="O6" s="303"/>
    </row>
    <row r="7" spans="1:15" ht="100.2" customHeight="1">
      <c r="A7" s="305">
        <v>4</v>
      </c>
      <c r="B7" s="309" t="s">
        <v>325</v>
      </c>
      <c r="C7" s="309" t="s">
        <v>393</v>
      </c>
      <c r="D7" s="309" t="s">
        <v>394</v>
      </c>
      <c r="E7" s="309" t="s">
        <v>6</v>
      </c>
      <c r="F7" s="309" t="s">
        <v>183</v>
      </c>
      <c r="G7" s="309" t="s">
        <v>395</v>
      </c>
      <c r="H7" s="309" t="s">
        <v>326</v>
      </c>
      <c r="I7" s="309" t="s">
        <v>396</v>
      </c>
      <c r="J7" s="309" t="s">
        <v>397</v>
      </c>
      <c r="K7" s="309" t="s">
        <v>398</v>
      </c>
      <c r="L7" s="309"/>
      <c r="M7" s="309" t="s">
        <v>399</v>
      </c>
      <c r="N7" s="309">
        <v>15000</v>
      </c>
      <c r="O7" s="303"/>
    </row>
    <row r="8" spans="1:15" ht="145.19999999999999" customHeight="1">
      <c r="A8" s="305">
        <v>5</v>
      </c>
      <c r="B8" s="309" t="s">
        <v>335</v>
      </c>
      <c r="C8" s="309" t="s">
        <v>352</v>
      </c>
      <c r="D8" s="309" t="s">
        <v>400</v>
      </c>
      <c r="E8" s="309" t="s">
        <v>4</v>
      </c>
      <c r="F8" s="309" t="s">
        <v>183</v>
      </c>
      <c r="G8" s="309" t="s">
        <v>401</v>
      </c>
      <c r="H8" s="309" t="s">
        <v>326</v>
      </c>
      <c r="I8" s="309" t="s">
        <v>402</v>
      </c>
      <c r="J8" s="309" t="s">
        <v>343</v>
      </c>
      <c r="K8" s="309"/>
      <c r="L8" s="309"/>
      <c r="M8" s="309" t="s">
        <v>403</v>
      </c>
      <c r="N8" s="309">
        <v>50000</v>
      </c>
      <c r="O8" s="303"/>
    </row>
    <row r="9" spans="1:15" ht="241.2" customHeight="1">
      <c r="A9" s="305">
        <v>6</v>
      </c>
      <c r="B9" s="309" t="s">
        <v>335</v>
      </c>
      <c r="C9" s="309" t="s">
        <v>404</v>
      </c>
      <c r="D9" s="309" t="s">
        <v>405</v>
      </c>
      <c r="E9" s="309" t="s">
        <v>4</v>
      </c>
      <c r="F9" s="309" t="s">
        <v>183</v>
      </c>
      <c r="G9" s="309" t="s">
        <v>406</v>
      </c>
      <c r="H9" s="309" t="s">
        <v>326</v>
      </c>
      <c r="I9" s="309" t="s">
        <v>1553</v>
      </c>
      <c r="J9" s="309" t="s">
        <v>407</v>
      </c>
      <c r="K9" s="309" t="s">
        <v>408</v>
      </c>
      <c r="L9" s="309" t="s">
        <v>326</v>
      </c>
      <c r="M9" s="309" t="s">
        <v>409</v>
      </c>
      <c r="N9" s="309">
        <v>50000</v>
      </c>
      <c r="O9" s="303"/>
    </row>
    <row r="10" spans="1:15" ht="72.599999999999994" customHeight="1">
      <c r="A10" s="305">
        <v>7</v>
      </c>
      <c r="B10" s="309" t="s">
        <v>335</v>
      </c>
      <c r="C10" s="309" t="s">
        <v>410</v>
      </c>
      <c r="D10" s="309" t="s">
        <v>411</v>
      </c>
      <c r="E10" s="309" t="s">
        <v>4</v>
      </c>
      <c r="F10" s="309" t="s">
        <v>183</v>
      </c>
      <c r="G10" s="309" t="s">
        <v>395</v>
      </c>
      <c r="H10" s="309" t="s">
        <v>326</v>
      </c>
      <c r="I10" s="309" t="s">
        <v>412</v>
      </c>
      <c r="J10" s="309" t="s">
        <v>413</v>
      </c>
      <c r="K10" s="309" t="s">
        <v>414</v>
      </c>
      <c r="L10" s="309" t="s">
        <v>347</v>
      </c>
      <c r="M10" s="309" t="s">
        <v>415</v>
      </c>
      <c r="N10" s="309"/>
      <c r="O10" s="303"/>
    </row>
    <row r="11" spans="1:15" ht="247.8" customHeight="1">
      <c r="A11" s="305">
        <v>8</v>
      </c>
      <c r="B11" s="309" t="s">
        <v>330</v>
      </c>
      <c r="C11" s="309" t="s">
        <v>416</v>
      </c>
      <c r="D11" s="309" t="s">
        <v>417</v>
      </c>
      <c r="E11" s="309" t="s">
        <v>4</v>
      </c>
      <c r="F11" s="309" t="s">
        <v>331</v>
      </c>
      <c r="G11" s="309" t="s">
        <v>376</v>
      </c>
      <c r="H11" s="309" t="s">
        <v>326</v>
      </c>
      <c r="I11" s="309" t="s">
        <v>418</v>
      </c>
      <c r="J11" s="309" t="s">
        <v>387</v>
      </c>
      <c r="K11" s="309" t="s">
        <v>419</v>
      </c>
      <c r="L11" s="309" t="s">
        <v>419</v>
      </c>
      <c r="M11" s="309" t="s">
        <v>420</v>
      </c>
      <c r="N11" s="309" t="s">
        <v>326</v>
      </c>
      <c r="O11" s="303"/>
    </row>
    <row r="12" spans="1:15" ht="107.4" customHeight="1">
      <c r="A12" s="305">
        <v>9</v>
      </c>
      <c r="B12" s="309" t="s">
        <v>330</v>
      </c>
      <c r="C12" s="309" t="s">
        <v>421</v>
      </c>
      <c r="D12" s="309" t="s">
        <v>422</v>
      </c>
      <c r="E12" s="309" t="s">
        <v>4</v>
      </c>
      <c r="F12" s="309" t="s">
        <v>183</v>
      </c>
      <c r="G12" s="309" t="s">
        <v>423</v>
      </c>
      <c r="H12" s="309" t="s">
        <v>326</v>
      </c>
      <c r="I12" s="309" t="s">
        <v>424</v>
      </c>
      <c r="J12" s="309" t="s">
        <v>387</v>
      </c>
      <c r="K12" s="309" t="s">
        <v>419</v>
      </c>
      <c r="L12" s="309" t="s">
        <v>419</v>
      </c>
      <c r="M12" s="309" t="s">
        <v>326</v>
      </c>
      <c r="N12" s="309"/>
      <c r="O12" s="303"/>
    </row>
    <row r="13" spans="1:15" ht="114" customHeight="1">
      <c r="A13" s="305">
        <v>10</v>
      </c>
      <c r="B13" s="309" t="s">
        <v>330</v>
      </c>
      <c r="C13" s="309" t="s">
        <v>425</v>
      </c>
      <c r="D13" s="309" t="s">
        <v>426</v>
      </c>
      <c r="E13" s="309" t="s">
        <v>4</v>
      </c>
      <c r="F13" s="309" t="s">
        <v>331</v>
      </c>
      <c r="G13" s="309" t="s">
        <v>427</v>
      </c>
      <c r="H13" s="309" t="s">
        <v>326</v>
      </c>
      <c r="I13" s="309" t="s">
        <v>428</v>
      </c>
      <c r="J13" s="309" t="s">
        <v>387</v>
      </c>
      <c r="K13" s="309" t="s">
        <v>419</v>
      </c>
      <c r="L13" s="309" t="s">
        <v>419</v>
      </c>
      <c r="M13" s="309" t="s">
        <v>429</v>
      </c>
      <c r="N13" s="309" t="s">
        <v>326</v>
      </c>
      <c r="O13" s="303"/>
    </row>
    <row r="14" spans="1:15" ht="120" customHeight="1">
      <c r="A14" s="305">
        <v>11</v>
      </c>
      <c r="B14" s="309" t="s">
        <v>330</v>
      </c>
      <c r="C14" s="309" t="s">
        <v>430</v>
      </c>
      <c r="D14" s="309" t="s">
        <v>431</v>
      </c>
      <c r="E14" s="309" t="s">
        <v>4</v>
      </c>
      <c r="F14" s="309" t="s">
        <v>183</v>
      </c>
      <c r="G14" s="309" t="s">
        <v>395</v>
      </c>
      <c r="H14" s="309" t="s">
        <v>326</v>
      </c>
      <c r="I14" s="309" t="s">
        <v>432</v>
      </c>
      <c r="J14" s="309" t="s">
        <v>387</v>
      </c>
      <c r="K14" s="309" t="s">
        <v>419</v>
      </c>
      <c r="L14" s="309" t="s">
        <v>419</v>
      </c>
      <c r="M14" s="309" t="s">
        <v>433</v>
      </c>
      <c r="N14" s="309"/>
      <c r="O14" s="303"/>
    </row>
    <row r="15" spans="1:15" ht="67.2" customHeight="1">
      <c r="A15" s="305">
        <v>12</v>
      </c>
      <c r="B15" s="309" t="s">
        <v>330</v>
      </c>
      <c r="C15" s="309" t="s">
        <v>434</v>
      </c>
      <c r="D15" s="309" t="s">
        <v>435</v>
      </c>
      <c r="E15" s="309" t="s">
        <v>5</v>
      </c>
      <c r="F15" s="309" t="s">
        <v>331</v>
      </c>
      <c r="G15" s="309" t="s">
        <v>436</v>
      </c>
      <c r="H15" s="309" t="s">
        <v>326</v>
      </c>
      <c r="I15" s="309" t="s">
        <v>1554</v>
      </c>
      <c r="J15" s="309" t="s">
        <v>387</v>
      </c>
      <c r="K15" s="309" t="s">
        <v>419</v>
      </c>
      <c r="L15" s="309" t="s">
        <v>419</v>
      </c>
      <c r="M15" s="309" t="s">
        <v>420</v>
      </c>
      <c r="N15" s="309"/>
      <c r="O15" s="303"/>
    </row>
    <row r="16" spans="1:15" ht="144.6" customHeight="1">
      <c r="A16" s="305">
        <v>13</v>
      </c>
      <c r="B16" s="309" t="s">
        <v>330</v>
      </c>
      <c r="C16" s="309" t="s">
        <v>437</v>
      </c>
      <c r="D16" s="309" t="s">
        <v>438</v>
      </c>
      <c r="E16" s="309" t="s">
        <v>5</v>
      </c>
      <c r="F16" s="309" t="s">
        <v>331</v>
      </c>
      <c r="G16" s="309" t="s">
        <v>439</v>
      </c>
      <c r="H16" s="309" t="s">
        <v>326</v>
      </c>
      <c r="I16" s="309" t="s">
        <v>440</v>
      </c>
      <c r="J16" s="309" t="s">
        <v>387</v>
      </c>
      <c r="K16" s="309" t="s">
        <v>419</v>
      </c>
      <c r="L16" s="309" t="s">
        <v>419</v>
      </c>
      <c r="M16" s="309" t="s">
        <v>326</v>
      </c>
      <c r="N16" s="309"/>
      <c r="O16" s="303"/>
    </row>
    <row r="17" spans="1:15" ht="87" customHeight="1">
      <c r="A17" s="305">
        <v>14</v>
      </c>
      <c r="B17" s="309" t="s">
        <v>330</v>
      </c>
      <c r="C17" s="309" t="s">
        <v>441</v>
      </c>
      <c r="D17" s="309" t="s">
        <v>442</v>
      </c>
      <c r="E17" s="309" t="s">
        <v>4</v>
      </c>
      <c r="F17" s="309" t="s">
        <v>331</v>
      </c>
      <c r="G17" s="309" t="s">
        <v>443</v>
      </c>
      <c r="H17" s="309" t="s">
        <v>326</v>
      </c>
      <c r="I17" s="309" t="s">
        <v>444</v>
      </c>
      <c r="J17" s="309" t="s">
        <v>387</v>
      </c>
      <c r="K17" s="309" t="s">
        <v>419</v>
      </c>
      <c r="L17" s="309" t="s">
        <v>419</v>
      </c>
      <c r="M17" s="309" t="s">
        <v>429</v>
      </c>
      <c r="N17" s="309"/>
      <c r="O17" s="303"/>
    </row>
    <row r="18" spans="1:15" ht="55.8" customHeight="1">
      <c r="A18" s="305">
        <v>15</v>
      </c>
      <c r="B18" s="309" t="s">
        <v>330</v>
      </c>
      <c r="C18" s="309" t="s">
        <v>445</v>
      </c>
      <c r="D18" s="309" t="s">
        <v>446</v>
      </c>
      <c r="E18" s="309" t="s">
        <v>6</v>
      </c>
      <c r="F18" s="309" t="s">
        <v>331</v>
      </c>
      <c r="G18" s="309" t="s">
        <v>447</v>
      </c>
      <c r="H18" s="309" t="s">
        <v>326</v>
      </c>
      <c r="I18" s="309" t="s">
        <v>448</v>
      </c>
      <c r="J18" s="309" t="s">
        <v>387</v>
      </c>
      <c r="K18" s="309" t="s">
        <v>419</v>
      </c>
      <c r="L18" s="309" t="s">
        <v>419</v>
      </c>
      <c r="M18" s="309" t="s">
        <v>433</v>
      </c>
      <c r="N18" s="309">
        <v>15000</v>
      </c>
      <c r="O18" s="303"/>
    </row>
    <row r="19" spans="1:15" ht="122.4" customHeight="1">
      <c r="A19" s="305">
        <v>16</v>
      </c>
      <c r="B19" s="309" t="s">
        <v>330</v>
      </c>
      <c r="C19" s="309" t="s">
        <v>449</v>
      </c>
      <c r="D19" s="309" t="s">
        <v>450</v>
      </c>
      <c r="E19" s="309" t="s">
        <v>5</v>
      </c>
      <c r="F19" s="309" t="s">
        <v>327</v>
      </c>
      <c r="G19" s="309" t="s">
        <v>451</v>
      </c>
      <c r="H19" s="309" t="s">
        <v>326</v>
      </c>
      <c r="I19" s="309" t="s">
        <v>452</v>
      </c>
      <c r="J19" s="309" t="s">
        <v>387</v>
      </c>
      <c r="K19" s="309" t="s">
        <v>453</v>
      </c>
      <c r="L19" s="309" t="s">
        <v>453</v>
      </c>
      <c r="M19" s="309" t="s">
        <v>454</v>
      </c>
      <c r="N19" s="309"/>
      <c r="O19" s="303"/>
    </row>
    <row r="20" spans="1:15" ht="150.6" customHeight="1">
      <c r="A20" s="305">
        <v>17</v>
      </c>
      <c r="B20" s="309" t="s">
        <v>330</v>
      </c>
      <c r="C20" s="309" t="s">
        <v>367</v>
      </c>
      <c r="D20" s="309" t="s">
        <v>455</v>
      </c>
      <c r="E20" s="309" t="s">
        <v>5</v>
      </c>
      <c r="F20" s="309" t="s">
        <v>183</v>
      </c>
      <c r="G20" s="309" t="s">
        <v>456</v>
      </c>
      <c r="H20" s="309" t="s">
        <v>457</v>
      </c>
      <c r="I20" s="309" t="s">
        <v>458</v>
      </c>
      <c r="J20" s="309" t="s">
        <v>387</v>
      </c>
      <c r="K20" s="309" t="s">
        <v>453</v>
      </c>
      <c r="L20" s="309" t="s">
        <v>453</v>
      </c>
      <c r="M20" s="309" t="s">
        <v>326</v>
      </c>
      <c r="N20" s="309"/>
      <c r="O20" s="303"/>
    </row>
    <row r="21" spans="1:15" ht="100.95" customHeight="1">
      <c r="A21" s="305">
        <v>18</v>
      </c>
      <c r="B21" s="309" t="s">
        <v>338</v>
      </c>
      <c r="C21" s="309" t="s">
        <v>459</v>
      </c>
      <c r="D21" s="309" t="s">
        <v>460</v>
      </c>
      <c r="E21" s="309" t="s">
        <v>6</v>
      </c>
      <c r="F21" s="309" t="s">
        <v>332</v>
      </c>
      <c r="G21" s="309" t="s">
        <v>461</v>
      </c>
      <c r="H21" s="309" t="s">
        <v>333</v>
      </c>
      <c r="I21" s="309" t="s">
        <v>462</v>
      </c>
      <c r="J21" s="309" t="s">
        <v>463</v>
      </c>
      <c r="K21" s="309" t="s">
        <v>463</v>
      </c>
      <c r="L21" s="309"/>
      <c r="M21" s="309" t="s">
        <v>464</v>
      </c>
      <c r="N21" s="309" t="s">
        <v>355</v>
      </c>
      <c r="O21" s="303"/>
    </row>
    <row r="22" spans="1:15" ht="117" customHeight="1">
      <c r="A22" s="305">
        <v>19</v>
      </c>
      <c r="B22" s="309" t="s">
        <v>338</v>
      </c>
      <c r="C22" s="309" t="s">
        <v>465</v>
      </c>
      <c r="D22" s="309" t="s">
        <v>466</v>
      </c>
      <c r="E22" s="309" t="s">
        <v>4</v>
      </c>
      <c r="F22" s="309" t="s">
        <v>332</v>
      </c>
      <c r="G22" s="309" t="s">
        <v>467</v>
      </c>
      <c r="H22" s="309" t="s">
        <v>333</v>
      </c>
      <c r="I22" s="309" t="s">
        <v>468</v>
      </c>
      <c r="J22" s="309" t="s">
        <v>469</v>
      </c>
      <c r="K22" s="309" t="s">
        <v>470</v>
      </c>
      <c r="L22" s="309" t="s">
        <v>347</v>
      </c>
      <c r="M22" s="309" t="s">
        <v>341</v>
      </c>
      <c r="N22" s="309"/>
      <c r="O22" s="303"/>
    </row>
    <row r="23" spans="1:15" ht="88.95" customHeight="1">
      <c r="A23" s="305">
        <v>20</v>
      </c>
      <c r="B23" s="309" t="s">
        <v>338</v>
      </c>
      <c r="C23" s="309" t="s">
        <v>471</v>
      </c>
      <c r="D23" s="309" t="s">
        <v>472</v>
      </c>
      <c r="E23" s="309" t="s">
        <v>4</v>
      </c>
      <c r="F23" s="309" t="s">
        <v>332</v>
      </c>
      <c r="G23" s="309" t="s">
        <v>473</v>
      </c>
      <c r="H23" s="309" t="s">
        <v>333</v>
      </c>
      <c r="I23" s="309" t="s">
        <v>474</v>
      </c>
      <c r="J23" s="309" t="s">
        <v>475</v>
      </c>
      <c r="K23" s="309" t="s">
        <v>475</v>
      </c>
      <c r="L23" s="309" t="s">
        <v>347</v>
      </c>
      <c r="M23" s="309" t="s">
        <v>476</v>
      </c>
      <c r="N23" s="309">
        <v>400000</v>
      </c>
      <c r="O23" s="303"/>
    </row>
    <row r="24" spans="1:15" ht="82.95" customHeight="1">
      <c r="A24" s="305">
        <v>21</v>
      </c>
      <c r="B24" s="309" t="s">
        <v>338</v>
      </c>
      <c r="C24" s="309" t="s">
        <v>477</v>
      </c>
      <c r="D24" s="309" t="s">
        <v>478</v>
      </c>
      <c r="E24" s="309" t="s">
        <v>6</v>
      </c>
      <c r="F24" s="309" t="s">
        <v>332</v>
      </c>
      <c r="G24" s="309" t="s">
        <v>447</v>
      </c>
      <c r="H24" s="309" t="s">
        <v>333</v>
      </c>
      <c r="I24" s="309" t="s">
        <v>479</v>
      </c>
      <c r="J24" s="309" t="s">
        <v>480</v>
      </c>
      <c r="K24" s="309" t="s">
        <v>481</v>
      </c>
      <c r="L24" s="309" t="s">
        <v>347</v>
      </c>
      <c r="M24" s="309" t="s">
        <v>482</v>
      </c>
      <c r="N24" s="309">
        <v>30000</v>
      </c>
      <c r="O24" s="303"/>
    </row>
    <row r="25" spans="1:15" ht="75.599999999999994" customHeight="1">
      <c r="A25" s="305">
        <v>22</v>
      </c>
      <c r="B25" s="309" t="s">
        <v>335</v>
      </c>
      <c r="C25" s="309" t="s">
        <v>483</v>
      </c>
      <c r="D25" s="309" t="s">
        <v>484</v>
      </c>
      <c r="E25" s="309" t="s">
        <v>4</v>
      </c>
      <c r="F25" s="309" t="s">
        <v>332</v>
      </c>
      <c r="G25" s="309" t="s">
        <v>485</v>
      </c>
      <c r="H25" s="309" t="s">
        <v>326</v>
      </c>
      <c r="I25" s="309" t="s">
        <v>486</v>
      </c>
      <c r="J25" s="309" t="s">
        <v>343</v>
      </c>
      <c r="K25" s="309"/>
      <c r="L25" s="309"/>
      <c r="M25" s="309" t="s">
        <v>487</v>
      </c>
      <c r="N25" s="309">
        <v>50000</v>
      </c>
      <c r="O25" s="303"/>
    </row>
    <row r="26" spans="1:15" ht="64.95" customHeight="1">
      <c r="A26" s="305">
        <v>23</v>
      </c>
      <c r="B26" s="309" t="s">
        <v>335</v>
      </c>
      <c r="C26" s="309" t="s">
        <v>337</v>
      </c>
      <c r="D26" s="309" t="s">
        <v>488</v>
      </c>
      <c r="E26" s="309" t="s">
        <v>5</v>
      </c>
      <c r="F26" s="309" t="s">
        <v>332</v>
      </c>
      <c r="G26" s="309" t="s">
        <v>456</v>
      </c>
      <c r="H26" s="309" t="s">
        <v>489</v>
      </c>
      <c r="I26" s="309" t="s">
        <v>490</v>
      </c>
      <c r="J26" s="309" t="s">
        <v>343</v>
      </c>
      <c r="K26" s="309"/>
      <c r="L26" s="309"/>
      <c r="M26" s="309" t="s">
        <v>491</v>
      </c>
      <c r="N26" s="309"/>
      <c r="O26" s="303"/>
    </row>
    <row r="27" spans="1:15" ht="66.599999999999994" customHeight="1">
      <c r="A27" s="305">
        <v>24</v>
      </c>
      <c r="B27" s="309" t="s">
        <v>335</v>
      </c>
      <c r="C27" s="309" t="s">
        <v>492</v>
      </c>
      <c r="D27" s="309" t="s">
        <v>493</v>
      </c>
      <c r="E27" s="309" t="s">
        <v>4</v>
      </c>
      <c r="F27" s="309" t="s">
        <v>332</v>
      </c>
      <c r="G27" s="309" t="s">
        <v>456</v>
      </c>
      <c r="H27" s="309" t="s">
        <v>326</v>
      </c>
      <c r="I27" s="309" t="s">
        <v>494</v>
      </c>
      <c r="J27" s="309" t="s">
        <v>343</v>
      </c>
      <c r="K27" s="309"/>
      <c r="L27" s="309"/>
      <c r="M27" s="309" t="s">
        <v>495</v>
      </c>
      <c r="N27" s="309"/>
      <c r="O27" s="303"/>
    </row>
    <row r="28" spans="1:15" ht="211.8" customHeight="1">
      <c r="A28" s="305">
        <v>25</v>
      </c>
      <c r="B28" s="309" t="s">
        <v>325</v>
      </c>
      <c r="C28" s="309" t="s">
        <v>496</v>
      </c>
      <c r="D28" s="309" t="s">
        <v>497</v>
      </c>
      <c r="E28" s="309" t="s">
        <v>5</v>
      </c>
      <c r="F28" s="309" t="s">
        <v>365</v>
      </c>
      <c r="G28" s="309">
        <v>45047</v>
      </c>
      <c r="H28" s="309" t="s">
        <v>498</v>
      </c>
      <c r="I28" s="309" t="s">
        <v>499</v>
      </c>
      <c r="J28" s="309" t="s">
        <v>500</v>
      </c>
      <c r="K28" s="309" t="s">
        <v>501</v>
      </c>
      <c r="L28" s="309" t="s">
        <v>344</v>
      </c>
      <c r="M28" s="309" t="s">
        <v>502</v>
      </c>
      <c r="N28" s="309"/>
      <c r="O28" s="303"/>
    </row>
    <row r="29" spans="1:15" ht="119.4" customHeight="1">
      <c r="A29" s="305">
        <v>26</v>
      </c>
      <c r="B29" s="309" t="s">
        <v>325</v>
      </c>
      <c r="C29" s="309" t="s">
        <v>503</v>
      </c>
      <c r="D29" s="309" t="s">
        <v>504</v>
      </c>
      <c r="E29" s="309" t="s">
        <v>4</v>
      </c>
      <c r="F29" s="309" t="s">
        <v>183</v>
      </c>
      <c r="G29" s="309" t="s">
        <v>505</v>
      </c>
      <c r="H29" s="309" t="s">
        <v>326</v>
      </c>
      <c r="I29" s="309" t="s">
        <v>506</v>
      </c>
      <c r="J29" s="309" t="s">
        <v>507</v>
      </c>
      <c r="K29" s="309"/>
      <c r="L29" s="309"/>
      <c r="M29" s="309" t="s">
        <v>508</v>
      </c>
      <c r="N29" s="309"/>
      <c r="O29" s="303"/>
    </row>
    <row r="30" spans="1:15" ht="182.4" customHeight="1">
      <c r="A30" s="305">
        <v>27</v>
      </c>
      <c r="B30" s="309" t="s">
        <v>325</v>
      </c>
      <c r="C30" s="309" t="s">
        <v>509</v>
      </c>
      <c r="D30" s="309" t="s">
        <v>510</v>
      </c>
      <c r="E30" s="309" t="s">
        <v>511</v>
      </c>
      <c r="F30" s="309" t="s">
        <v>512</v>
      </c>
      <c r="G30" s="309" t="s">
        <v>513</v>
      </c>
      <c r="H30" s="309" t="s">
        <v>514</v>
      </c>
      <c r="I30" s="309" t="s">
        <v>1555</v>
      </c>
      <c r="J30" s="309" t="s">
        <v>515</v>
      </c>
      <c r="K30" s="309" t="s">
        <v>501</v>
      </c>
      <c r="L30" s="309" t="s">
        <v>344</v>
      </c>
      <c r="M30" s="309" t="s">
        <v>516</v>
      </c>
      <c r="N30" s="309">
        <v>500000</v>
      </c>
      <c r="O30" s="303"/>
    </row>
    <row r="31" spans="1:15" ht="148.80000000000001" customHeight="1">
      <c r="A31" s="305">
        <v>28</v>
      </c>
      <c r="B31" s="309" t="s">
        <v>325</v>
      </c>
      <c r="C31" s="309" t="s">
        <v>517</v>
      </c>
      <c r="D31" s="309" t="s">
        <v>518</v>
      </c>
      <c r="E31" s="309" t="s">
        <v>6</v>
      </c>
      <c r="F31" s="309" t="s">
        <v>183</v>
      </c>
      <c r="G31" s="309">
        <v>45069</v>
      </c>
      <c r="H31" s="309" t="s">
        <v>326</v>
      </c>
      <c r="I31" s="309" t="s">
        <v>519</v>
      </c>
      <c r="J31" s="309" t="s">
        <v>520</v>
      </c>
      <c r="K31" s="309" t="s">
        <v>398</v>
      </c>
      <c r="L31" s="309" t="s">
        <v>347</v>
      </c>
      <c r="M31" s="309" t="s">
        <v>521</v>
      </c>
      <c r="N31" s="309">
        <v>17500</v>
      </c>
      <c r="O31" s="303"/>
    </row>
    <row r="32" spans="1:15" ht="63" customHeight="1">
      <c r="A32" s="305">
        <v>29</v>
      </c>
      <c r="B32" s="309" t="s">
        <v>325</v>
      </c>
      <c r="C32" s="309" t="s">
        <v>522</v>
      </c>
      <c r="D32" s="309" t="s">
        <v>523</v>
      </c>
      <c r="E32" s="309" t="s">
        <v>5</v>
      </c>
      <c r="F32" s="309" t="s">
        <v>183</v>
      </c>
      <c r="G32" s="309">
        <v>45075</v>
      </c>
      <c r="H32" s="309" t="s">
        <v>326</v>
      </c>
      <c r="I32" s="309" t="s">
        <v>524</v>
      </c>
      <c r="J32" s="309" t="s">
        <v>387</v>
      </c>
      <c r="K32" s="309"/>
      <c r="L32" s="309"/>
      <c r="M32" s="309" t="s">
        <v>525</v>
      </c>
      <c r="N32" s="309"/>
      <c r="O32" s="303"/>
    </row>
    <row r="33" spans="1:15" ht="89.4" customHeight="1">
      <c r="A33" s="305">
        <v>30</v>
      </c>
      <c r="B33" s="309" t="s">
        <v>325</v>
      </c>
      <c r="C33" s="309" t="s">
        <v>526</v>
      </c>
      <c r="D33" s="309" t="s">
        <v>527</v>
      </c>
      <c r="E33" s="309" t="s">
        <v>5</v>
      </c>
      <c r="F33" s="309" t="s">
        <v>183</v>
      </c>
      <c r="G33" s="309" t="s">
        <v>528</v>
      </c>
      <c r="H33" s="309" t="s">
        <v>328</v>
      </c>
      <c r="I33" s="309" t="s">
        <v>529</v>
      </c>
      <c r="J33" s="309" t="s">
        <v>387</v>
      </c>
      <c r="K33" s="309"/>
      <c r="L33" s="309"/>
      <c r="M33" s="309" t="s">
        <v>508</v>
      </c>
      <c r="N33" s="309"/>
      <c r="O33" s="303"/>
    </row>
    <row r="34" spans="1:15" ht="132.6" customHeight="1">
      <c r="A34" s="305">
        <v>31</v>
      </c>
      <c r="B34" s="309" t="s">
        <v>330</v>
      </c>
      <c r="C34" s="309" t="s">
        <v>530</v>
      </c>
      <c r="D34" s="309" t="s">
        <v>531</v>
      </c>
      <c r="E34" s="309" t="s">
        <v>6</v>
      </c>
      <c r="F34" s="309" t="s">
        <v>331</v>
      </c>
      <c r="G34" s="309">
        <v>45084</v>
      </c>
      <c r="H34" s="309" t="s">
        <v>326</v>
      </c>
      <c r="I34" s="309" t="s">
        <v>532</v>
      </c>
      <c r="J34" s="309" t="s">
        <v>387</v>
      </c>
      <c r="K34" s="309" t="s">
        <v>453</v>
      </c>
      <c r="L34" s="309" t="s">
        <v>453</v>
      </c>
      <c r="M34" s="309" t="s">
        <v>533</v>
      </c>
      <c r="N34" s="309">
        <v>15000</v>
      </c>
      <c r="O34" s="303"/>
    </row>
    <row r="35" spans="1:15" ht="94.2" customHeight="1">
      <c r="A35" s="305">
        <v>32</v>
      </c>
      <c r="B35" s="309" t="s">
        <v>330</v>
      </c>
      <c r="C35" s="309" t="s">
        <v>534</v>
      </c>
      <c r="D35" s="309" t="s">
        <v>535</v>
      </c>
      <c r="E35" s="309" t="s">
        <v>6</v>
      </c>
      <c r="F35" s="309" t="s">
        <v>331</v>
      </c>
      <c r="G35" s="309">
        <v>45086</v>
      </c>
      <c r="H35" s="309" t="s">
        <v>326</v>
      </c>
      <c r="I35" s="309" t="s">
        <v>536</v>
      </c>
      <c r="J35" s="309" t="s">
        <v>387</v>
      </c>
      <c r="K35" s="309" t="s">
        <v>453</v>
      </c>
      <c r="L35" s="309" t="s">
        <v>453</v>
      </c>
      <c r="M35" s="309" t="s">
        <v>537</v>
      </c>
      <c r="N35" s="309">
        <v>30000</v>
      </c>
      <c r="O35" s="303"/>
    </row>
    <row r="36" spans="1:15" ht="132" customHeight="1">
      <c r="A36" s="305">
        <v>33</v>
      </c>
      <c r="B36" s="309" t="s">
        <v>330</v>
      </c>
      <c r="C36" s="309" t="s">
        <v>538</v>
      </c>
      <c r="D36" s="309" t="s">
        <v>539</v>
      </c>
      <c r="E36" s="309" t="s">
        <v>6</v>
      </c>
      <c r="F36" s="309" t="s">
        <v>331</v>
      </c>
      <c r="G36" s="309">
        <v>45093</v>
      </c>
      <c r="H36" s="309" t="s">
        <v>326</v>
      </c>
      <c r="I36" s="309" t="s">
        <v>540</v>
      </c>
      <c r="J36" s="309" t="s">
        <v>387</v>
      </c>
      <c r="K36" s="309" t="s">
        <v>453</v>
      </c>
      <c r="L36" s="309" t="s">
        <v>453</v>
      </c>
      <c r="M36" s="309" t="s">
        <v>541</v>
      </c>
      <c r="N36" s="309">
        <v>15000</v>
      </c>
      <c r="O36" s="303"/>
    </row>
    <row r="37" spans="1:15" ht="135" customHeight="1">
      <c r="A37" s="305">
        <v>34</v>
      </c>
      <c r="B37" s="309" t="s">
        <v>330</v>
      </c>
      <c r="C37" s="309" t="s">
        <v>542</v>
      </c>
      <c r="D37" s="309" t="s">
        <v>543</v>
      </c>
      <c r="E37" s="309" t="s">
        <v>6</v>
      </c>
      <c r="F37" s="309" t="s">
        <v>331</v>
      </c>
      <c r="G37" s="309" t="s">
        <v>544</v>
      </c>
      <c r="H37" s="309" t="s">
        <v>326</v>
      </c>
      <c r="I37" s="309" t="s">
        <v>545</v>
      </c>
      <c r="J37" s="309" t="s">
        <v>387</v>
      </c>
      <c r="K37" s="309" t="s">
        <v>453</v>
      </c>
      <c r="L37" s="309" t="s">
        <v>453</v>
      </c>
      <c r="M37" s="309" t="s">
        <v>546</v>
      </c>
      <c r="N37" s="309">
        <v>15000</v>
      </c>
      <c r="O37" s="303"/>
    </row>
    <row r="38" spans="1:15" ht="93.6">
      <c r="A38" s="305">
        <v>35</v>
      </c>
      <c r="B38" s="309" t="s">
        <v>330</v>
      </c>
      <c r="C38" s="309" t="s">
        <v>547</v>
      </c>
      <c r="D38" s="309" t="s">
        <v>548</v>
      </c>
      <c r="E38" s="309" t="s">
        <v>4</v>
      </c>
      <c r="F38" s="309" t="s">
        <v>331</v>
      </c>
      <c r="G38" s="309" t="s">
        <v>549</v>
      </c>
      <c r="H38" s="309" t="s">
        <v>326</v>
      </c>
      <c r="I38" s="309" t="s">
        <v>550</v>
      </c>
      <c r="J38" s="309" t="s">
        <v>387</v>
      </c>
      <c r="K38" s="309" t="s">
        <v>453</v>
      </c>
      <c r="L38" s="309" t="s">
        <v>453</v>
      </c>
      <c r="M38" s="309" t="s">
        <v>326</v>
      </c>
      <c r="N38" s="309" t="s">
        <v>326</v>
      </c>
      <c r="O38" s="303"/>
    </row>
    <row r="39" spans="1:15" ht="210" customHeight="1">
      <c r="A39" s="305">
        <v>36</v>
      </c>
      <c r="B39" s="309" t="s">
        <v>330</v>
      </c>
      <c r="C39" s="309" t="s">
        <v>551</v>
      </c>
      <c r="D39" s="309" t="s">
        <v>552</v>
      </c>
      <c r="E39" s="309" t="s">
        <v>4</v>
      </c>
      <c r="F39" s="309" t="s">
        <v>331</v>
      </c>
      <c r="G39" s="309" t="s">
        <v>553</v>
      </c>
      <c r="H39" s="309" t="s">
        <v>326</v>
      </c>
      <c r="I39" s="309" t="s">
        <v>554</v>
      </c>
      <c r="J39" s="309" t="s">
        <v>387</v>
      </c>
      <c r="K39" s="309" t="s">
        <v>453</v>
      </c>
      <c r="L39" s="309" t="s">
        <v>453</v>
      </c>
      <c r="M39" s="309" t="s">
        <v>326</v>
      </c>
      <c r="N39" s="309" t="s">
        <v>326</v>
      </c>
      <c r="O39" s="303"/>
    </row>
    <row r="40" spans="1:15" ht="99" customHeight="1">
      <c r="A40" s="305">
        <v>37</v>
      </c>
      <c r="B40" s="309" t="s">
        <v>330</v>
      </c>
      <c r="C40" s="309" t="s">
        <v>555</v>
      </c>
      <c r="D40" s="309" t="s">
        <v>556</v>
      </c>
      <c r="E40" s="309" t="s">
        <v>6</v>
      </c>
      <c r="F40" s="309" t="s">
        <v>331</v>
      </c>
      <c r="G40" s="309" t="s">
        <v>549</v>
      </c>
      <c r="H40" s="309" t="s">
        <v>326</v>
      </c>
      <c r="I40" s="309" t="s">
        <v>557</v>
      </c>
      <c r="J40" s="309" t="s">
        <v>387</v>
      </c>
      <c r="K40" s="309" t="s">
        <v>453</v>
      </c>
      <c r="L40" s="309" t="s">
        <v>453</v>
      </c>
      <c r="M40" s="309" t="s">
        <v>558</v>
      </c>
      <c r="N40" s="309">
        <v>15000</v>
      </c>
      <c r="O40" s="303"/>
    </row>
    <row r="41" spans="1:15" ht="122.4" customHeight="1">
      <c r="A41" s="305">
        <v>38</v>
      </c>
      <c r="B41" s="309" t="s">
        <v>330</v>
      </c>
      <c r="C41" s="309" t="s">
        <v>559</v>
      </c>
      <c r="D41" s="309" t="s">
        <v>560</v>
      </c>
      <c r="E41" s="309" t="s">
        <v>6</v>
      </c>
      <c r="F41" s="309" t="s">
        <v>331</v>
      </c>
      <c r="G41" s="309" t="s">
        <v>549</v>
      </c>
      <c r="H41" s="309" t="s">
        <v>326</v>
      </c>
      <c r="I41" s="309" t="s">
        <v>561</v>
      </c>
      <c r="J41" s="309" t="s">
        <v>387</v>
      </c>
      <c r="K41" s="309" t="s">
        <v>453</v>
      </c>
      <c r="L41" s="309" t="s">
        <v>453</v>
      </c>
      <c r="M41" s="309" t="s">
        <v>562</v>
      </c>
      <c r="N41" s="309">
        <v>30000</v>
      </c>
      <c r="O41" s="303"/>
    </row>
    <row r="42" spans="1:15" ht="211.2" customHeight="1">
      <c r="A42" s="305">
        <v>39</v>
      </c>
      <c r="B42" s="309" t="s">
        <v>330</v>
      </c>
      <c r="C42" s="309" t="s">
        <v>563</v>
      </c>
      <c r="D42" s="309" t="s">
        <v>564</v>
      </c>
      <c r="E42" s="309" t="s">
        <v>4</v>
      </c>
      <c r="F42" s="309" t="s">
        <v>331</v>
      </c>
      <c r="G42" s="309" t="s">
        <v>553</v>
      </c>
      <c r="H42" s="309" t="s">
        <v>326</v>
      </c>
      <c r="I42" s="309" t="s">
        <v>565</v>
      </c>
      <c r="J42" s="309" t="s">
        <v>387</v>
      </c>
      <c r="K42" s="309" t="s">
        <v>453</v>
      </c>
      <c r="L42" s="309" t="s">
        <v>453</v>
      </c>
      <c r="M42" s="309" t="s">
        <v>566</v>
      </c>
      <c r="N42" s="309"/>
      <c r="O42" s="303"/>
    </row>
    <row r="43" spans="1:15" ht="69.599999999999994" customHeight="1">
      <c r="A43" s="305">
        <v>40</v>
      </c>
      <c r="B43" s="309" t="s">
        <v>330</v>
      </c>
      <c r="C43" s="309" t="s">
        <v>567</v>
      </c>
      <c r="D43" s="309" t="s">
        <v>568</v>
      </c>
      <c r="E43" s="309" t="s">
        <v>4</v>
      </c>
      <c r="F43" s="309" t="s">
        <v>331</v>
      </c>
      <c r="G43" s="309" t="s">
        <v>569</v>
      </c>
      <c r="H43" s="309" t="s">
        <v>326</v>
      </c>
      <c r="I43" s="309" t="s">
        <v>570</v>
      </c>
      <c r="J43" s="309" t="s">
        <v>387</v>
      </c>
      <c r="K43" s="309" t="s">
        <v>453</v>
      </c>
      <c r="L43" s="309" t="s">
        <v>453</v>
      </c>
      <c r="M43" s="309" t="s">
        <v>571</v>
      </c>
      <c r="N43" s="309" t="s">
        <v>572</v>
      </c>
      <c r="O43" s="303"/>
    </row>
    <row r="44" spans="1:15" ht="98.4" customHeight="1">
      <c r="A44" s="305">
        <v>41</v>
      </c>
      <c r="B44" s="309" t="s">
        <v>330</v>
      </c>
      <c r="C44" s="309" t="s">
        <v>567</v>
      </c>
      <c r="D44" s="309" t="s">
        <v>573</v>
      </c>
      <c r="E44" s="309" t="s">
        <v>6</v>
      </c>
      <c r="F44" s="309" t="s">
        <v>331</v>
      </c>
      <c r="G44" s="309" t="s">
        <v>574</v>
      </c>
      <c r="H44" s="309" t="s">
        <v>326</v>
      </c>
      <c r="I44" s="309" t="s">
        <v>575</v>
      </c>
      <c r="J44" s="309" t="s">
        <v>387</v>
      </c>
      <c r="K44" s="309" t="s">
        <v>453</v>
      </c>
      <c r="L44" s="309" t="s">
        <v>453</v>
      </c>
      <c r="M44" s="309" t="s">
        <v>576</v>
      </c>
      <c r="N44" s="309">
        <v>15000</v>
      </c>
      <c r="O44" s="303"/>
    </row>
    <row r="45" spans="1:15" ht="146.4" customHeight="1">
      <c r="A45" s="305">
        <v>42</v>
      </c>
      <c r="B45" s="309" t="s">
        <v>330</v>
      </c>
      <c r="C45" s="309" t="s">
        <v>577</v>
      </c>
      <c r="D45" s="309" t="s">
        <v>578</v>
      </c>
      <c r="E45" s="309" t="s">
        <v>6</v>
      </c>
      <c r="F45" s="309" t="s">
        <v>331</v>
      </c>
      <c r="G45" s="309" t="s">
        <v>579</v>
      </c>
      <c r="H45" s="309" t="s">
        <v>326</v>
      </c>
      <c r="I45" s="309" t="s">
        <v>580</v>
      </c>
      <c r="J45" s="309" t="s">
        <v>387</v>
      </c>
      <c r="K45" s="309" t="s">
        <v>453</v>
      </c>
      <c r="L45" s="309" t="s">
        <v>453</v>
      </c>
      <c r="M45" s="309" t="s">
        <v>581</v>
      </c>
      <c r="N45" s="309">
        <v>15000</v>
      </c>
      <c r="O45" s="303"/>
    </row>
    <row r="46" spans="1:15" ht="87" customHeight="1">
      <c r="A46" s="305">
        <v>43</v>
      </c>
      <c r="B46" s="309" t="s">
        <v>330</v>
      </c>
      <c r="C46" s="309" t="s">
        <v>582</v>
      </c>
      <c r="D46" s="309" t="s">
        <v>583</v>
      </c>
      <c r="E46" s="309" t="s">
        <v>6</v>
      </c>
      <c r="F46" s="309" t="s">
        <v>331</v>
      </c>
      <c r="G46" s="309" t="s">
        <v>584</v>
      </c>
      <c r="H46" s="309" t="s">
        <v>346</v>
      </c>
      <c r="I46" s="309" t="s">
        <v>585</v>
      </c>
      <c r="J46" s="309" t="s">
        <v>387</v>
      </c>
      <c r="K46" s="309" t="s">
        <v>453</v>
      </c>
      <c r="L46" s="309" t="s">
        <v>453</v>
      </c>
      <c r="M46" s="309" t="s">
        <v>586</v>
      </c>
      <c r="N46" s="309">
        <v>15000</v>
      </c>
      <c r="O46" s="303"/>
    </row>
    <row r="47" spans="1:15" ht="166.2" customHeight="1">
      <c r="A47" s="305">
        <v>44</v>
      </c>
      <c r="B47" s="309" t="s">
        <v>338</v>
      </c>
      <c r="C47" s="309" t="s">
        <v>587</v>
      </c>
      <c r="D47" s="309" t="s">
        <v>588</v>
      </c>
      <c r="E47" s="309" t="s">
        <v>6</v>
      </c>
      <c r="F47" s="309" t="s">
        <v>332</v>
      </c>
      <c r="G47" s="309" t="s">
        <v>589</v>
      </c>
      <c r="H47" s="309" t="s">
        <v>333</v>
      </c>
      <c r="I47" s="309" t="s">
        <v>590</v>
      </c>
      <c r="J47" s="309" t="s">
        <v>591</v>
      </c>
      <c r="K47" s="309" t="s">
        <v>592</v>
      </c>
      <c r="L47" s="309" t="s">
        <v>347</v>
      </c>
      <c r="M47" s="309" t="s">
        <v>593</v>
      </c>
      <c r="N47" s="309">
        <v>30000</v>
      </c>
      <c r="O47" s="303"/>
    </row>
    <row r="48" spans="1:15" ht="137.4" customHeight="1">
      <c r="A48" s="305">
        <v>45</v>
      </c>
      <c r="B48" s="309" t="s">
        <v>338</v>
      </c>
      <c r="C48" s="309" t="s">
        <v>594</v>
      </c>
      <c r="D48" s="309" t="s">
        <v>595</v>
      </c>
      <c r="E48" s="309" t="s">
        <v>6</v>
      </c>
      <c r="F48" s="309" t="s">
        <v>332</v>
      </c>
      <c r="G48" s="309">
        <v>45090</v>
      </c>
      <c r="H48" s="309" t="s">
        <v>333</v>
      </c>
      <c r="I48" s="309" t="s">
        <v>596</v>
      </c>
      <c r="J48" s="309" t="s">
        <v>597</v>
      </c>
      <c r="K48" s="309" t="s">
        <v>597</v>
      </c>
      <c r="L48" s="309" t="s">
        <v>598</v>
      </c>
      <c r="M48" s="309" t="s">
        <v>598</v>
      </c>
      <c r="N48" s="309">
        <v>30000</v>
      </c>
      <c r="O48" s="303"/>
    </row>
    <row r="49" spans="1:15" ht="145.80000000000001" customHeight="1">
      <c r="A49" s="305">
        <v>46</v>
      </c>
      <c r="B49" s="309" t="s">
        <v>338</v>
      </c>
      <c r="C49" s="309" t="s">
        <v>599</v>
      </c>
      <c r="D49" s="309" t="s">
        <v>600</v>
      </c>
      <c r="E49" s="309" t="s">
        <v>4</v>
      </c>
      <c r="F49" s="309" t="s">
        <v>332</v>
      </c>
      <c r="G49" s="309" t="s">
        <v>601</v>
      </c>
      <c r="H49" s="309" t="s">
        <v>333</v>
      </c>
      <c r="I49" s="309" t="s">
        <v>602</v>
      </c>
      <c r="J49" s="309" t="s">
        <v>603</v>
      </c>
      <c r="K49" s="309" t="s">
        <v>470</v>
      </c>
      <c r="L49" s="309" t="s">
        <v>347</v>
      </c>
      <c r="M49" s="309" t="s">
        <v>341</v>
      </c>
      <c r="N49" s="309"/>
      <c r="O49" s="303"/>
    </row>
    <row r="50" spans="1:15" ht="82.8" customHeight="1">
      <c r="A50" s="305">
        <v>47</v>
      </c>
      <c r="B50" s="309" t="s">
        <v>338</v>
      </c>
      <c r="C50" s="309" t="s">
        <v>604</v>
      </c>
      <c r="D50" s="309" t="s">
        <v>605</v>
      </c>
      <c r="E50" s="309" t="s">
        <v>4</v>
      </c>
      <c r="F50" s="309" t="s">
        <v>332</v>
      </c>
      <c r="G50" s="309" t="s">
        <v>606</v>
      </c>
      <c r="H50" s="309" t="s">
        <v>333</v>
      </c>
      <c r="I50" s="309" t="s">
        <v>607</v>
      </c>
      <c r="J50" s="309" t="s">
        <v>387</v>
      </c>
      <c r="K50" s="309" t="s">
        <v>333</v>
      </c>
      <c r="L50" s="309" t="s">
        <v>333</v>
      </c>
      <c r="M50" s="309" t="s">
        <v>341</v>
      </c>
      <c r="N50" s="309"/>
      <c r="O50" s="303"/>
    </row>
    <row r="51" spans="1:15" ht="136.19999999999999" customHeight="1">
      <c r="A51" s="305">
        <v>48</v>
      </c>
      <c r="B51" s="309" t="s">
        <v>338</v>
      </c>
      <c r="C51" s="309" t="s">
        <v>608</v>
      </c>
      <c r="D51" s="309" t="s">
        <v>609</v>
      </c>
      <c r="E51" s="309" t="s">
        <v>6</v>
      </c>
      <c r="F51" s="309" t="s">
        <v>332</v>
      </c>
      <c r="G51" s="309" t="s">
        <v>610</v>
      </c>
      <c r="H51" s="309" t="s">
        <v>333</v>
      </c>
      <c r="I51" s="309" t="s">
        <v>1556</v>
      </c>
      <c r="J51" s="309" t="s">
        <v>611</v>
      </c>
      <c r="K51" s="309" t="s">
        <v>592</v>
      </c>
      <c r="L51" s="309" t="s">
        <v>347</v>
      </c>
      <c r="M51" s="309" t="s">
        <v>593</v>
      </c>
      <c r="N51" s="309">
        <v>30000</v>
      </c>
      <c r="O51" s="303"/>
    </row>
    <row r="52" spans="1:15" ht="110.4" customHeight="1">
      <c r="A52" s="305">
        <v>49</v>
      </c>
      <c r="B52" s="309" t="s">
        <v>338</v>
      </c>
      <c r="C52" s="309" t="s">
        <v>612</v>
      </c>
      <c r="D52" s="309" t="s">
        <v>613</v>
      </c>
      <c r="E52" s="309" t="s">
        <v>4</v>
      </c>
      <c r="F52" s="309" t="s">
        <v>332</v>
      </c>
      <c r="G52" s="309" t="s">
        <v>614</v>
      </c>
      <c r="H52" s="309" t="s">
        <v>333</v>
      </c>
      <c r="I52" s="309" t="s">
        <v>615</v>
      </c>
      <c r="J52" s="309" t="s">
        <v>616</v>
      </c>
      <c r="K52" s="309" t="s">
        <v>617</v>
      </c>
      <c r="L52" s="309" t="s">
        <v>347</v>
      </c>
      <c r="M52" s="309" t="s">
        <v>618</v>
      </c>
      <c r="N52" s="309">
        <v>50000</v>
      </c>
      <c r="O52" s="303"/>
    </row>
    <row r="53" spans="1:15" ht="247.2" customHeight="1">
      <c r="A53" s="305">
        <v>50</v>
      </c>
      <c r="B53" s="309" t="s">
        <v>338</v>
      </c>
      <c r="C53" s="309" t="s">
        <v>619</v>
      </c>
      <c r="D53" s="309" t="s">
        <v>620</v>
      </c>
      <c r="E53" s="309" t="s">
        <v>4</v>
      </c>
      <c r="F53" s="309" t="s">
        <v>332</v>
      </c>
      <c r="G53" s="309" t="s">
        <v>621</v>
      </c>
      <c r="H53" s="309" t="s">
        <v>333</v>
      </c>
      <c r="I53" s="309" t="s">
        <v>622</v>
      </c>
      <c r="J53" s="309" t="s">
        <v>623</v>
      </c>
      <c r="K53" s="309" t="s">
        <v>624</v>
      </c>
      <c r="L53" s="309" t="s">
        <v>625</v>
      </c>
      <c r="M53" s="309" t="s">
        <v>381</v>
      </c>
      <c r="N53" s="309" t="s">
        <v>626</v>
      </c>
      <c r="O53" s="303"/>
    </row>
    <row r="54" spans="1:15" ht="139.80000000000001" customHeight="1">
      <c r="A54" s="305">
        <v>51</v>
      </c>
      <c r="B54" s="309" t="s">
        <v>338</v>
      </c>
      <c r="C54" s="309" t="s">
        <v>627</v>
      </c>
      <c r="D54" s="309" t="s">
        <v>628</v>
      </c>
      <c r="E54" s="309" t="s">
        <v>5</v>
      </c>
      <c r="F54" s="309" t="s">
        <v>332</v>
      </c>
      <c r="G54" s="309">
        <v>45100</v>
      </c>
      <c r="H54" s="309" t="s">
        <v>629</v>
      </c>
      <c r="I54" s="309" t="s">
        <v>630</v>
      </c>
      <c r="J54" s="309" t="s">
        <v>631</v>
      </c>
      <c r="K54" s="309" t="s">
        <v>632</v>
      </c>
      <c r="L54" s="309" t="s">
        <v>347</v>
      </c>
      <c r="M54" s="309" t="s">
        <v>633</v>
      </c>
      <c r="N54" s="309"/>
      <c r="O54" s="303"/>
    </row>
    <row r="55" spans="1:15" ht="102.6" customHeight="1">
      <c r="A55" s="305">
        <v>52</v>
      </c>
      <c r="B55" s="309" t="s">
        <v>338</v>
      </c>
      <c r="C55" s="309" t="s">
        <v>634</v>
      </c>
      <c r="D55" s="309" t="s">
        <v>635</v>
      </c>
      <c r="E55" s="309" t="s">
        <v>4</v>
      </c>
      <c r="F55" s="309" t="s">
        <v>332</v>
      </c>
      <c r="G55" s="309" t="s">
        <v>636</v>
      </c>
      <c r="H55" s="309" t="s">
        <v>333</v>
      </c>
      <c r="I55" s="309" t="s">
        <v>637</v>
      </c>
      <c r="J55" s="309" t="s">
        <v>387</v>
      </c>
      <c r="K55" s="309" t="s">
        <v>333</v>
      </c>
      <c r="L55" s="309" t="s">
        <v>333</v>
      </c>
      <c r="M55" s="309" t="s">
        <v>341</v>
      </c>
      <c r="N55" s="309"/>
      <c r="O55" s="303"/>
    </row>
    <row r="56" spans="1:15" ht="214.8" customHeight="1">
      <c r="A56" s="305">
        <v>53</v>
      </c>
      <c r="B56" s="309" t="s">
        <v>335</v>
      </c>
      <c r="C56" s="309" t="s">
        <v>638</v>
      </c>
      <c r="D56" s="309" t="s">
        <v>639</v>
      </c>
      <c r="E56" s="309" t="s">
        <v>5</v>
      </c>
      <c r="F56" s="309" t="s">
        <v>640</v>
      </c>
      <c r="G56" s="309">
        <v>45078</v>
      </c>
      <c r="H56" s="309" t="s">
        <v>326</v>
      </c>
      <c r="I56" s="309" t="s">
        <v>1557</v>
      </c>
      <c r="J56" s="309" t="s">
        <v>343</v>
      </c>
      <c r="K56" s="309"/>
      <c r="L56" s="309"/>
      <c r="M56" s="309" t="s">
        <v>641</v>
      </c>
      <c r="N56" s="309"/>
      <c r="O56" s="303"/>
    </row>
    <row r="57" spans="1:15" ht="69.599999999999994" customHeight="1">
      <c r="A57" s="305">
        <v>54</v>
      </c>
      <c r="B57" s="309" t="s">
        <v>335</v>
      </c>
      <c r="C57" s="309" t="s">
        <v>642</v>
      </c>
      <c r="D57" s="309" t="s">
        <v>643</v>
      </c>
      <c r="E57" s="309" t="s">
        <v>6</v>
      </c>
      <c r="F57" s="309" t="s">
        <v>640</v>
      </c>
      <c r="G57" s="309">
        <v>45080</v>
      </c>
      <c r="H57" s="309" t="s">
        <v>326</v>
      </c>
      <c r="I57" s="309" t="s">
        <v>644</v>
      </c>
      <c r="J57" s="309" t="s">
        <v>343</v>
      </c>
      <c r="K57" s="309"/>
      <c r="L57" s="309"/>
      <c r="M57" s="309" t="s">
        <v>399</v>
      </c>
      <c r="N57" s="309">
        <v>15000</v>
      </c>
      <c r="O57" s="303"/>
    </row>
    <row r="58" spans="1:15" ht="123" customHeight="1">
      <c r="A58" s="305">
        <v>55</v>
      </c>
      <c r="B58" s="309" t="s">
        <v>335</v>
      </c>
      <c r="C58" s="309" t="s">
        <v>645</v>
      </c>
      <c r="D58" s="309" t="s">
        <v>646</v>
      </c>
      <c r="E58" s="309" t="s">
        <v>5</v>
      </c>
      <c r="F58" s="309" t="s">
        <v>46</v>
      </c>
      <c r="G58" s="309">
        <v>45082</v>
      </c>
      <c r="H58" s="309" t="s">
        <v>647</v>
      </c>
      <c r="I58" s="309" t="s">
        <v>648</v>
      </c>
      <c r="J58" s="309" t="s">
        <v>649</v>
      </c>
      <c r="K58" s="309" t="s">
        <v>650</v>
      </c>
      <c r="L58" s="309" t="s">
        <v>347</v>
      </c>
      <c r="M58" s="309" t="s">
        <v>651</v>
      </c>
      <c r="N58" s="309"/>
      <c r="O58" s="303"/>
    </row>
    <row r="59" spans="1:15" ht="147.6" customHeight="1">
      <c r="A59" s="305">
        <v>56</v>
      </c>
      <c r="B59" s="309" t="s">
        <v>335</v>
      </c>
      <c r="C59" s="309" t="s">
        <v>652</v>
      </c>
      <c r="D59" s="309" t="s">
        <v>653</v>
      </c>
      <c r="E59" s="309" t="s">
        <v>4</v>
      </c>
      <c r="F59" s="309" t="s">
        <v>640</v>
      </c>
      <c r="G59" s="309">
        <v>45087</v>
      </c>
      <c r="H59" s="309" t="s">
        <v>326</v>
      </c>
      <c r="I59" s="309" t="s">
        <v>1558</v>
      </c>
      <c r="J59" s="309" t="s">
        <v>343</v>
      </c>
      <c r="K59" s="309"/>
      <c r="L59" s="309"/>
      <c r="M59" s="309" t="s">
        <v>654</v>
      </c>
      <c r="N59" s="309"/>
      <c r="O59" s="303"/>
    </row>
    <row r="60" spans="1:15" ht="102.6" customHeight="1">
      <c r="A60" s="305">
        <v>57</v>
      </c>
      <c r="B60" s="309" t="s">
        <v>335</v>
      </c>
      <c r="C60" s="309" t="s">
        <v>655</v>
      </c>
      <c r="D60" s="309" t="s">
        <v>656</v>
      </c>
      <c r="E60" s="309" t="s">
        <v>5</v>
      </c>
      <c r="F60" s="309" t="s">
        <v>46</v>
      </c>
      <c r="G60" s="309">
        <v>45090</v>
      </c>
      <c r="H60" s="309"/>
      <c r="I60" s="309" t="s">
        <v>1559</v>
      </c>
      <c r="J60" s="309" t="s">
        <v>343</v>
      </c>
      <c r="K60" s="309"/>
      <c r="L60" s="309"/>
      <c r="M60" s="309" t="s">
        <v>657</v>
      </c>
      <c r="N60" s="309"/>
      <c r="O60" s="303"/>
    </row>
    <row r="61" spans="1:15" ht="135.6" customHeight="1">
      <c r="A61" s="305">
        <v>58</v>
      </c>
      <c r="B61" s="309" t="s">
        <v>335</v>
      </c>
      <c r="C61" s="309" t="s">
        <v>658</v>
      </c>
      <c r="D61" s="309" t="s">
        <v>659</v>
      </c>
      <c r="E61" s="309" t="s">
        <v>6</v>
      </c>
      <c r="F61" s="309" t="s">
        <v>640</v>
      </c>
      <c r="G61" s="309">
        <v>45090</v>
      </c>
      <c r="H61" s="309" t="s">
        <v>326</v>
      </c>
      <c r="I61" s="309" t="s">
        <v>660</v>
      </c>
      <c r="J61" s="309" t="s">
        <v>661</v>
      </c>
      <c r="K61" s="309" t="s">
        <v>662</v>
      </c>
      <c r="L61" s="309" t="s">
        <v>663</v>
      </c>
      <c r="M61" s="309" t="s">
        <v>664</v>
      </c>
      <c r="N61" s="309">
        <v>15000</v>
      </c>
      <c r="O61" s="303"/>
    </row>
    <row r="62" spans="1:15" ht="119.4" customHeight="1">
      <c r="A62" s="305">
        <v>59</v>
      </c>
      <c r="B62" s="309" t="s">
        <v>335</v>
      </c>
      <c r="C62" s="309" t="s">
        <v>665</v>
      </c>
      <c r="D62" s="309" t="s">
        <v>666</v>
      </c>
      <c r="E62" s="309" t="s">
        <v>6</v>
      </c>
      <c r="F62" s="309" t="s">
        <v>640</v>
      </c>
      <c r="G62" s="309">
        <v>45092</v>
      </c>
      <c r="H62" s="309" t="s">
        <v>328</v>
      </c>
      <c r="I62" s="309" t="s">
        <v>667</v>
      </c>
      <c r="J62" s="309" t="s">
        <v>343</v>
      </c>
      <c r="K62" s="309"/>
      <c r="L62" s="309"/>
      <c r="M62" s="309" t="s">
        <v>668</v>
      </c>
      <c r="N62" s="309"/>
      <c r="O62" s="303"/>
    </row>
    <row r="63" spans="1:15" ht="51" customHeight="1">
      <c r="A63" s="305">
        <v>60</v>
      </c>
      <c r="B63" s="309" t="s">
        <v>335</v>
      </c>
      <c r="C63" s="309" t="s">
        <v>669</v>
      </c>
      <c r="D63" s="309" t="s">
        <v>670</v>
      </c>
      <c r="E63" s="309" t="s">
        <v>6</v>
      </c>
      <c r="F63" s="309" t="s">
        <v>640</v>
      </c>
      <c r="G63" s="309">
        <v>45092</v>
      </c>
      <c r="H63" s="309" t="s">
        <v>328</v>
      </c>
      <c r="I63" s="309" t="s">
        <v>671</v>
      </c>
      <c r="J63" s="309" t="s">
        <v>343</v>
      </c>
      <c r="K63" s="309"/>
      <c r="L63" s="309"/>
      <c r="M63" s="309" t="s">
        <v>654</v>
      </c>
      <c r="N63" s="309"/>
      <c r="O63" s="303"/>
    </row>
    <row r="64" spans="1:15" ht="95.4" customHeight="1">
      <c r="A64" s="305">
        <v>61</v>
      </c>
      <c r="B64" s="309" t="s">
        <v>335</v>
      </c>
      <c r="C64" s="309" t="s">
        <v>339</v>
      </c>
      <c r="D64" s="309" t="s">
        <v>672</v>
      </c>
      <c r="E64" s="309" t="s">
        <v>6</v>
      </c>
      <c r="F64" s="309" t="s">
        <v>640</v>
      </c>
      <c r="G64" s="309">
        <v>45093</v>
      </c>
      <c r="H64" s="309" t="s">
        <v>326</v>
      </c>
      <c r="I64" s="309" t="s">
        <v>673</v>
      </c>
      <c r="J64" s="309" t="s">
        <v>343</v>
      </c>
      <c r="K64" s="309"/>
      <c r="L64" s="309"/>
      <c r="M64" s="309" t="s">
        <v>674</v>
      </c>
      <c r="N64" s="309"/>
      <c r="O64" s="303"/>
    </row>
    <row r="65" spans="1:15" ht="175.8" customHeight="1">
      <c r="A65" s="305">
        <v>62</v>
      </c>
      <c r="B65" s="309" t="s">
        <v>335</v>
      </c>
      <c r="C65" s="309" t="s">
        <v>342</v>
      </c>
      <c r="D65" s="309" t="s">
        <v>675</v>
      </c>
      <c r="E65" s="309" t="s">
        <v>5</v>
      </c>
      <c r="F65" s="309" t="s">
        <v>46</v>
      </c>
      <c r="G65" s="309">
        <v>45094</v>
      </c>
      <c r="H65" s="309" t="s">
        <v>326</v>
      </c>
      <c r="I65" s="309" t="s">
        <v>1560</v>
      </c>
      <c r="J65" s="309" t="s">
        <v>343</v>
      </c>
      <c r="K65" s="309"/>
      <c r="L65" s="309"/>
      <c r="M65" s="309" t="s">
        <v>676</v>
      </c>
      <c r="N65" s="309"/>
      <c r="O65" s="303"/>
    </row>
    <row r="66" spans="1:15" ht="82.2" customHeight="1">
      <c r="A66" s="305">
        <v>63</v>
      </c>
      <c r="B66" s="309" t="s">
        <v>335</v>
      </c>
      <c r="C66" s="309" t="s">
        <v>677</v>
      </c>
      <c r="D66" s="309" t="s">
        <v>678</v>
      </c>
      <c r="E66" s="309" t="s">
        <v>6</v>
      </c>
      <c r="F66" s="309" t="s">
        <v>640</v>
      </c>
      <c r="G66" s="309">
        <v>45094</v>
      </c>
      <c r="H66" s="309" t="s">
        <v>326</v>
      </c>
      <c r="I66" s="309" t="s">
        <v>679</v>
      </c>
      <c r="J66" s="309" t="s">
        <v>680</v>
      </c>
      <c r="K66" s="309" t="s">
        <v>681</v>
      </c>
      <c r="L66" s="309" t="s">
        <v>334</v>
      </c>
      <c r="M66" s="309" t="s">
        <v>682</v>
      </c>
      <c r="N66" s="309">
        <v>30000</v>
      </c>
      <c r="O66" s="303"/>
    </row>
    <row r="67" spans="1:15" ht="132.6" customHeight="1">
      <c r="A67" s="305">
        <v>64</v>
      </c>
      <c r="B67" s="309" t="s">
        <v>335</v>
      </c>
      <c r="C67" s="309" t="s">
        <v>683</v>
      </c>
      <c r="D67" s="309" t="s">
        <v>684</v>
      </c>
      <c r="E67" s="309" t="s">
        <v>4</v>
      </c>
      <c r="F67" s="309" t="s">
        <v>640</v>
      </c>
      <c r="G67" s="309">
        <v>45094</v>
      </c>
      <c r="H67" s="309" t="s">
        <v>326</v>
      </c>
      <c r="I67" s="309" t="s">
        <v>1563</v>
      </c>
      <c r="J67" s="309" t="s">
        <v>343</v>
      </c>
      <c r="K67" s="309"/>
      <c r="L67" s="309"/>
      <c r="M67" s="309" t="s">
        <v>326</v>
      </c>
      <c r="N67" s="309"/>
      <c r="O67" s="303"/>
    </row>
    <row r="68" spans="1:15" ht="55.8" customHeight="1">
      <c r="A68" s="305">
        <v>65</v>
      </c>
      <c r="B68" s="309" t="s">
        <v>335</v>
      </c>
      <c r="C68" s="309" t="s">
        <v>685</v>
      </c>
      <c r="D68" s="309" t="s">
        <v>686</v>
      </c>
      <c r="E68" s="309" t="s">
        <v>6</v>
      </c>
      <c r="F68" s="309" t="s">
        <v>640</v>
      </c>
      <c r="G68" s="309">
        <v>45096</v>
      </c>
      <c r="H68" s="309" t="s">
        <v>326</v>
      </c>
      <c r="I68" s="309" t="s">
        <v>687</v>
      </c>
      <c r="J68" s="309" t="s">
        <v>688</v>
      </c>
      <c r="K68" s="309" t="s">
        <v>689</v>
      </c>
      <c r="L68" s="309" t="s">
        <v>347</v>
      </c>
      <c r="M68" s="309" t="s">
        <v>690</v>
      </c>
      <c r="N68" s="309">
        <v>30000</v>
      </c>
      <c r="O68" s="303"/>
    </row>
    <row r="69" spans="1:15" ht="145.80000000000001" customHeight="1">
      <c r="A69" s="305">
        <v>66</v>
      </c>
      <c r="B69" s="309" t="s">
        <v>335</v>
      </c>
      <c r="C69" s="309" t="s">
        <v>691</v>
      </c>
      <c r="D69" s="309" t="s">
        <v>692</v>
      </c>
      <c r="E69" s="309" t="s">
        <v>4</v>
      </c>
      <c r="F69" s="309" t="s">
        <v>640</v>
      </c>
      <c r="G69" s="309">
        <v>45097</v>
      </c>
      <c r="H69" s="309" t="s">
        <v>326</v>
      </c>
      <c r="I69" s="309" t="s">
        <v>693</v>
      </c>
      <c r="J69" s="309" t="s">
        <v>661</v>
      </c>
      <c r="K69" s="309" t="s">
        <v>694</v>
      </c>
      <c r="L69" s="309" t="s">
        <v>695</v>
      </c>
      <c r="M69" s="309" t="s">
        <v>696</v>
      </c>
      <c r="N69" s="309"/>
      <c r="O69" s="303"/>
    </row>
    <row r="70" spans="1:15" ht="151.80000000000001" customHeight="1">
      <c r="A70" s="305">
        <v>67</v>
      </c>
      <c r="B70" s="309" t="s">
        <v>335</v>
      </c>
      <c r="C70" s="309" t="s">
        <v>697</v>
      </c>
      <c r="D70" s="309" t="s">
        <v>698</v>
      </c>
      <c r="E70" s="309" t="s">
        <v>4</v>
      </c>
      <c r="F70" s="309" t="s">
        <v>640</v>
      </c>
      <c r="G70" s="309">
        <v>45097</v>
      </c>
      <c r="H70" s="309" t="s">
        <v>326</v>
      </c>
      <c r="I70" s="309" t="s">
        <v>699</v>
      </c>
      <c r="J70" s="309" t="s">
        <v>661</v>
      </c>
      <c r="K70" s="309" t="s">
        <v>700</v>
      </c>
      <c r="L70" s="309" t="s">
        <v>334</v>
      </c>
      <c r="M70" s="309" t="s">
        <v>701</v>
      </c>
      <c r="N70" s="309">
        <v>100000</v>
      </c>
      <c r="O70" s="303"/>
    </row>
    <row r="71" spans="1:15" ht="166.8" customHeight="1">
      <c r="A71" s="305">
        <v>68</v>
      </c>
      <c r="B71" s="309" t="s">
        <v>335</v>
      </c>
      <c r="C71" s="309" t="s">
        <v>702</v>
      </c>
      <c r="D71" s="309" t="s">
        <v>703</v>
      </c>
      <c r="E71" s="309" t="s">
        <v>4</v>
      </c>
      <c r="F71" s="309" t="s">
        <v>640</v>
      </c>
      <c r="G71" s="309">
        <v>45092</v>
      </c>
      <c r="H71" s="309" t="s">
        <v>326</v>
      </c>
      <c r="I71" s="309" t="s">
        <v>1564</v>
      </c>
      <c r="J71" s="309" t="s">
        <v>343</v>
      </c>
      <c r="K71" s="309"/>
      <c r="L71" s="309"/>
      <c r="M71" s="309" t="s">
        <v>704</v>
      </c>
      <c r="N71" s="309"/>
      <c r="O71" s="303"/>
    </row>
    <row r="72" spans="1:15" ht="94.2" customHeight="1">
      <c r="A72" s="305">
        <v>69</v>
      </c>
      <c r="B72" s="309" t="s">
        <v>335</v>
      </c>
      <c r="C72" s="309" t="s">
        <v>705</v>
      </c>
      <c r="D72" s="309" t="s">
        <v>706</v>
      </c>
      <c r="E72" s="309" t="s">
        <v>6</v>
      </c>
      <c r="F72" s="309" t="s">
        <v>640</v>
      </c>
      <c r="G72" s="309">
        <v>45102</v>
      </c>
      <c r="H72" s="309" t="s">
        <v>326</v>
      </c>
      <c r="I72" s="309" t="s">
        <v>707</v>
      </c>
      <c r="J72" s="309" t="s">
        <v>343</v>
      </c>
      <c r="K72" s="309"/>
      <c r="L72" s="309"/>
      <c r="M72" s="309" t="s">
        <v>708</v>
      </c>
      <c r="N72" s="309"/>
      <c r="O72" s="303"/>
    </row>
    <row r="73" spans="1:15" ht="109.8" customHeight="1">
      <c r="A73" s="305">
        <v>70</v>
      </c>
      <c r="B73" s="309" t="s">
        <v>335</v>
      </c>
      <c r="C73" s="309" t="s">
        <v>339</v>
      </c>
      <c r="D73" s="309" t="s">
        <v>709</v>
      </c>
      <c r="E73" s="309" t="s">
        <v>6</v>
      </c>
      <c r="F73" s="309" t="s">
        <v>640</v>
      </c>
      <c r="G73" s="309">
        <v>45103</v>
      </c>
      <c r="H73" s="309" t="s">
        <v>326</v>
      </c>
      <c r="I73" s="309" t="s">
        <v>710</v>
      </c>
      <c r="J73" s="309" t="s">
        <v>343</v>
      </c>
      <c r="K73" s="309"/>
      <c r="L73" s="309"/>
      <c r="M73" s="309" t="s">
        <v>711</v>
      </c>
      <c r="N73" s="309">
        <v>15000</v>
      </c>
      <c r="O73" s="303"/>
    </row>
    <row r="74" spans="1:15" ht="120" customHeight="1">
      <c r="A74" s="305">
        <v>71</v>
      </c>
      <c r="B74" s="309" t="s">
        <v>335</v>
      </c>
      <c r="C74" s="309" t="s">
        <v>712</v>
      </c>
      <c r="D74" s="309" t="s">
        <v>713</v>
      </c>
      <c r="E74" s="309" t="s">
        <v>5</v>
      </c>
      <c r="F74" s="309" t="s">
        <v>46</v>
      </c>
      <c r="G74" s="309">
        <v>45104</v>
      </c>
      <c r="H74" s="309" t="s">
        <v>714</v>
      </c>
      <c r="I74" s="309" t="s">
        <v>715</v>
      </c>
      <c r="J74" s="309" t="s">
        <v>343</v>
      </c>
      <c r="K74" s="309"/>
      <c r="L74" s="309"/>
      <c r="M74" s="309" t="s">
        <v>716</v>
      </c>
      <c r="N74" s="309"/>
      <c r="O74" s="303"/>
    </row>
    <row r="75" spans="1:15" ht="66.599999999999994" customHeight="1">
      <c r="A75" s="305">
        <v>72</v>
      </c>
      <c r="B75" s="309" t="s">
        <v>335</v>
      </c>
      <c r="C75" s="309" t="s">
        <v>717</v>
      </c>
      <c r="D75" s="309" t="s">
        <v>718</v>
      </c>
      <c r="E75" s="309" t="s">
        <v>6</v>
      </c>
      <c r="F75" s="309" t="s">
        <v>640</v>
      </c>
      <c r="G75" s="309">
        <v>45106</v>
      </c>
      <c r="H75" s="309" t="s">
        <v>326</v>
      </c>
      <c r="I75" s="309" t="s">
        <v>1561</v>
      </c>
      <c r="J75" s="309" t="s">
        <v>343</v>
      </c>
      <c r="K75" s="309"/>
      <c r="L75" s="309"/>
      <c r="M75" s="309" t="s">
        <v>719</v>
      </c>
      <c r="N75" s="309"/>
      <c r="O75" s="303"/>
    </row>
    <row r="76" spans="1:15" ht="78">
      <c r="A76" s="305">
        <v>73</v>
      </c>
      <c r="B76" s="309" t="s">
        <v>335</v>
      </c>
      <c r="C76" s="309" t="s">
        <v>717</v>
      </c>
      <c r="D76" s="309" t="s">
        <v>720</v>
      </c>
      <c r="E76" s="309" t="s">
        <v>6</v>
      </c>
      <c r="F76" s="309" t="s">
        <v>640</v>
      </c>
      <c r="G76" s="309">
        <v>45106</v>
      </c>
      <c r="H76" s="309" t="s">
        <v>326</v>
      </c>
      <c r="I76" s="309" t="s">
        <v>1562</v>
      </c>
      <c r="J76" s="309" t="s">
        <v>343</v>
      </c>
      <c r="K76" s="309"/>
      <c r="L76" s="309"/>
      <c r="M76" s="309" t="s">
        <v>521</v>
      </c>
      <c r="N76" s="309"/>
      <c r="O76" s="303"/>
    </row>
    <row r="77" spans="1:15" ht="107.4" customHeight="1">
      <c r="A77" s="305">
        <v>74</v>
      </c>
      <c r="B77" s="309" t="s">
        <v>325</v>
      </c>
      <c r="C77" s="309" t="s">
        <v>721</v>
      </c>
      <c r="D77" s="309" t="s">
        <v>722</v>
      </c>
      <c r="E77" s="309" t="s">
        <v>6</v>
      </c>
      <c r="F77" s="309" t="s">
        <v>364</v>
      </c>
      <c r="G77" s="309">
        <v>45049</v>
      </c>
      <c r="H77" s="309" t="s">
        <v>326</v>
      </c>
      <c r="I77" s="309" t="s">
        <v>723</v>
      </c>
      <c r="J77" s="309" t="s">
        <v>387</v>
      </c>
      <c r="K77" s="309"/>
      <c r="L77" s="309"/>
      <c r="M77" s="309" t="s">
        <v>399</v>
      </c>
      <c r="N77" s="309">
        <v>5000</v>
      </c>
      <c r="O77" s="303"/>
    </row>
    <row r="78" spans="1:15" ht="85.8" customHeight="1">
      <c r="A78" s="305">
        <v>75</v>
      </c>
      <c r="B78" s="309" t="s">
        <v>325</v>
      </c>
      <c r="C78" s="309" t="s">
        <v>724</v>
      </c>
      <c r="D78" s="309" t="s">
        <v>725</v>
      </c>
      <c r="E78" s="309" t="s">
        <v>4</v>
      </c>
      <c r="F78" s="309" t="s">
        <v>183</v>
      </c>
      <c r="G78" s="309" t="s">
        <v>726</v>
      </c>
      <c r="H78" s="309" t="s">
        <v>326</v>
      </c>
      <c r="I78" s="309" t="s">
        <v>727</v>
      </c>
      <c r="J78" s="309" t="s">
        <v>387</v>
      </c>
      <c r="K78" s="309"/>
      <c r="L78" s="309"/>
      <c r="M78" s="309" t="s">
        <v>476</v>
      </c>
      <c r="N78" s="309">
        <v>100000</v>
      </c>
      <c r="O78" s="303"/>
    </row>
    <row r="79" spans="1:15" ht="70.2" customHeight="1">
      <c r="A79" s="305">
        <v>76</v>
      </c>
      <c r="B79" s="309" t="s">
        <v>325</v>
      </c>
      <c r="C79" s="309" t="s">
        <v>728</v>
      </c>
      <c r="D79" s="309" t="s">
        <v>729</v>
      </c>
      <c r="E79" s="309" t="s">
        <v>6</v>
      </c>
      <c r="F79" s="309" t="s">
        <v>183</v>
      </c>
      <c r="G79" s="309" t="s">
        <v>730</v>
      </c>
      <c r="H79" s="309" t="s">
        <v>326</v>
      </c>
      <c r="I79" s="309" t="s">
        <v>731</v>
      </c>
      <c r="J79" s="309" t="s">
        <v>387</v>
      </c>
      <c r="K79" s="309"/>
      <c r="L79" s="309"/>
      <c r="M79" s="309" t="s">
        <v>399</v>
      </c>
      <c r="N79" s="309">
        <v>5000</v>
      </c>
      <c r="O79" s="303"/>
    </row>
    <row r="80" spans="1:15" ht="87" customHeight="1">
      <c r="A80" s="305">
        <v>77</v>
      </c>
      <c r="B80" s="309" t="s">
        <v>325</v>
      </c>
      <c r="C80" s="309" t="s">
        <v>732</v>
      </c>
      <c r="D80" s="309" t="s">
        <v>733</v>
      </c>
      <c r="E80" s="309" t="s">
        <v>6</v>
      </c>
      <c r="F80" s="309" t="s">
        <v>183</v>
      </c>
      <c r="G80" s="309" t="s">
        <v>734</v>
      </c>
      <c r="H80" s="309" t="s">
        <v>326</v>
      </c>
      <c r="I80" s="309" t="s">
        <v>735</v>
      </c>
      <c r="J80" s="309" t="s">
        <v>387</v>
      </c>
      <c r="K80" s="309"/>
      <c r="L80" s="309"/>
      <c r="M80" s="309" t="s">
        <v>399</v>
      </c>
      <c r="N80" s="309">
        <v>15000</v>
      </c>
      <c r="O80" s="303"/>
    </row>
    <row r="81" spans="1:15" ht="114" customHeight="1">
      <c r="A81" s="305">
        <v>78</v>
      </c>
      <c r="B81" s="309" t="s">
        <v>325</v>
      </c>
      <c r="C81" s="309" t="s">
        <v>736</v>
      </c>
      <c r="D81" s="309" t="s">
        <v>737</v>
      </c>
      <c r="E81" s="309" t="s">
        <v>738</v>
      </c>
      <c r="F81" s="309" t="s">
        <v>183</v>
      </c>
      <c r="G81" s="309" t="s">
        <v>739</v>
      </c>
      <c r="H81" s="309" t="s">
        <v>326</v>
      </c>
      <c r="I81" s="309" t="s">
        <v>740</v>
      </c>
      <c r="J81" s="309" t="s">
        <v>378</v>
      </c>
      <c r="K81" s="309" t="s">
        <v>379</v>
      </c>
      <c r="L81" s="309"/>
      <c r="M81" s="309" t="s">
        <v>476</v>
      </c>
      <c r="N81" s="309">
        <v>50000</v>
      </c>
      <c r="O81" s="303"/>
    </row>
    <row r="82" spans="1:15" ht="72.599999999999994" customHeight="1">
      <c r="A82" s="305">
        <v>79</v>
      </c>
      <c r="B82" s="309" t="s">
        <v>325</v>
      </c>
      <c r="C82" s="309" t="s">
        <v>741</v>
      </c>
      <c r="D82" s="309" t="s">
        <v>742</v>
      </c>
      <c r="E82" s="309" t="s">
        <v>6</v>
      </c>
      <c r="F82" s="309" t="s">
        <v>183</v>
      </c>
      <c r="G82" s="309" t="s">
        <v>743</v>
      </c>
      <c r="H82" s="309" t="s">
        <v>326</v>
      </c>
      <c r="I82" s="309" t="s">
        <v>744</v>
      </c>
      <c r="J82" s="309" t="s">
        <v>387</v>
      </c>
      <c r="K82" s="309"/>
      <c r="L82" s="309"/>
      <c r="M82" s="309" t="s">
        <v>399</v>
      </c>
      <c r="N82" s="309">
        <v>5000</v>
      </c>
      <c r="O82" s="303"/>
    </row>
    <row r="83" spans="1:15" ht="135.6" customHeight="1">
      <c r="A83" s="305">
        <v>80</v>
      </c>
      <c r="B83" s="309" t="s">
        <v>325</v>
      </c>
      <c r="C83" s="309" t="s">
        <v>745</v>
      </c>
      <c r="D83" s="309" t="s">
        <v>746</v>
      </c>
      <c r="E83" s="309" t="s">
        <v>511</v>
      </c>
      <c r="F83" s="309" t="s">
        <v>512</v>
      </c>
      <c r="G83" s="309" t="s">
        <v>747</v>
      </c>
      <c r="H83" s="309" t="s">
        <v>748</v>
      </c>
      <c r="I83" s="309" t="s">
        <v>749</v>
      </c>
      <c r="J83" s="309" t="s">
        <v>515</v>
      </c>
      <c r="K83" s="309" t="s">
        <v>501</v>
      </c>
      <c r="L83" s="309" t="s">
        <v>344</v>
      </c>
      <c r="M83" s="309" t="s">
        <v>750</v>
      </c>
      <c r="N83" s="309">
        <v>500000</v>
      </c>
      <c r="O83" s="303"/>
    </row>
    <row r="84" spans="1:15" ht="62.4">
      <c r="A84" s="305">
        <v>81</v>
      </c>
      <c r="B84" s="309" t="s">
        <v>325</v>
      </c>
      <c r="C84" s="309" t="s">
        <v>751</v>
      </c>
      <c r="D84" s="309" t="s">
        <v>752</v>
      </c>
      <c r="E84" s="309" t="s">
        <v>6</v>
      </c>
      <c r="F84" s="309" t="s">
        <v>183</v>
      </c>
      <c r="G84" s="309" t="s">
        <v>753</v>
      </c>
      <c r="H84" s="309" t="s">
        <v>326</v>
      </c>
      <c r="I84" s="309" t="s">
        <v>754</v>
      </c>
      <c r="J84" s="309" t="s">
        <v>397</v>
      </c>
      <c r="K84" s="309" t="s">
        <v>398</v>
      </c>
      <c r="L84" s="309"/>
      <c r="M84" s="309" t="s">
        <v>755</v>
      </c>
      <c r="N84" s="309">
        <v>15000</v>
      </c>
      <c r="O84" s="303"/>
    </row>
    <row r="85" spans="1:15" ht="67.2" customHeight="1">
      <c r="A85" s="305">
        <v>82</v>
      </c>
      <c r="B85" s="309" t="s">
        <v>325</v>
      </c>
      <c r="C85" s="309" t="s">
        <v>756</v>
      </c>
      <c r="D85" s="309" t="s">
        <v>757</v>
      </c>
      <c r="E85" s="309" t="s">
        <v>6</v>
      </c>
      <c r="F85" s="309" t="s">
        <v>364</v>
      </c>
      <c r="G85" s="309" t="s">
        <v>758</v>
      </c>
      <c r="H85" s="309" t="s">
        <v>326</v>
      </c>
      <c r="I85" s="309" t="s">
        <v>759</v>
      </c>
      <c r="J85" s="309" t="s">
        <v>387</v>
      </c>
      <c r="K85" s="309"/>
      <c r="L85" s="309"/>
      <c r="M85" s="309" t="s">
        <v>399</v>
      </c>
      <c r="N85" s="309">
        <v>15000</v>
      </c>
      <c r="O85" s="303"/>
    </row>
    <row r="86" spans="1:15" ht="46.8">
      <c r="A86" s="305">
        <v>83</v>
      </c>
      <c r="B86" s="309" t="s">
        <v>325</v>
      </c>
      <c r="C86" s="309" t="s">
        <v>751</v>
      </c>
      <c r="D86" s="309" t="s">
        <v>760</v>
      </c>
      <c r="E86" s="309" t="s">
        <v>6</v>
      </c>
      <c r="F86" s="309" t="s">
        <v>183</v>
      </c>
      <c r="G86" s="309" t="s">
        <v>761</v>
      </c>
      <c r="H86" s="309" t="s">
        <v>326</v>
      </c>
      <c r="I86" s="309" t="s">
        <v>762</v>
      </c>
      <c r="J86" s="309" t="s">
        <v>387</v>
      </c>
      <c r="K86" s="309"/>
      <c r="L86" s="309"/>
      <c r="M86" s="309" t="s">
        <v>755</v>
      </c>
      <c r="N86" s="309">
        <v>15000</v>
      </c>
      <c r="O86" s="303"/>
    </row>
    <row r="87" spans="1:15" ht="93.6">
      <c r="A87" s="305">
        <v>84</v>
      </c>
      <c r="B87" s="309" t="s">
        <v>325</v>
      </c>
      <c r="C87" s="309" t="s">
        <v>763</v>
      </c>
      <c r="D87" s="309" t="s">
        <v>764</v>
      </c>
      <c r="E87" s="309" t="s">
        <v>6</v>
      </c>
      <c r="F87" s="309" t="s">
        <v>183</v>
      </c>
      <c r="G87" s="309" t="s">
        <v>765</v>
      </c>
      <c r="H87" s="309" t="s">
        <v>326</v>
      </c>
      <c r="I87" s="309" t="s">
        <v>766</v>
      </c>
      <c r="J87" s="309" t="s">
        <v>500</v>
      </c>
      <c r="K87" s="309" t="s">
        <v>398</v>
      </c>
      <c r="L87" s="309"/>
      <c r="M87" s="309" t="s">
        <v>399</v>
      </c>
      <c r="N87" s="309">
        <v>55000</v>
      </c>
      <c r="O87" s="303"/>
    </row>
    <row r="88" spans="1:15" ht="85.2" customHeight="1">
      <c r="A88" s="305">
        <v>85</v>
      </c>
      <c r="B88" s="309" t="s">
        <v>325</v>
      </c>
      <c r="C88" s="309" t="s">
        <v>767</v>
      </c>
      <c r="D88" s="309" t="s">
        <v>768</v>
      </c>
      <c r="E88" s="309" t="s">
        <v>6</v>
      </c>
      <c r="F88" s="309" t="s">
        <v>183</v>
      </c>
      <c r="G88" s="309">
        <v>45097</v>
      </c>
      <c r="H88" s="309" t="s">
        <v>326</v>
      </c>
      <c r="I88" s="309" t="s">
        <v>769</v>
      </c>
      <c r="J88" s="309" t="s">
        <v>500</v>
      </c>
      <c r="K88" s="309" t="s">
        <v>398</v>
      </c>
      <c r="L88" s="309"/>
      <c r="M88" s="309" t="s">
        <v>399</v>
      </c>
      <c r="N88" s="309">
        <v>15000</v>
      </c>
      <c r="O88" s="303"/>
    </row>
    <row r="89" spans="1:15" ht="146.4" customHeight="1">
      <c r="A89" s="305">
        <v>86</v>
      </c>
      <c r="B89" s="309" t="s">
        <v>325</v>
      </c>
      <c r="C89" s="309" t="s">
        <v>770</v>
      </c>
      <c r="D89" s="309" t="s">
        <v>771</v>
      </c>
      <c r="E89" s="309" t="s">
        <v>6</v>
      </c>
      <c r="F89" s="309" t="s">
        <v>364</v>
      </c>
      <c r="G89" s="309" t="s">
        <v>772</v>
      </c>
      <c r="H89" s="309" t="s">
        <v>326</v>
      </c>
      <c r="I89" s="309" t="s">
        <v>773</v>
      </c>
      <c r="J89" s="309" t="s">
        <v>387</v>
      </c>
      <c r="K89" s="309"/>
      <c r="L89" s="309"/>
      <c r="M89" s="309" t="s">
        <v>774</v>
      </c>
      <c r="N89" s="309">
        <v>15000</v>
      </c>
      <c r="O89" s="303"/>
    </row>
    <row r="90" spans="1:15" ht="85.8" customHeight="1">
      <c r="A90" s="305">
        <v>87</v>
      </c>
      <c r="B90" s="309" t="s">
        <v>325</v>
      </c>
      <c r="C90" s="309" t="s">
        <v>775</v>
      </c>
      <c r="D90" s="309" t="s">
        <v>776</v>
      </c>
      <c r="E90" s="309" t="s">
        <v>6</v>
      </c>
      <c r="F90" s="309" t="s">
        <v>183</v>
      </c>
      <c r="G90" s="309" t="s">
        <v>777</v>
      </c>
      <c r="H90" s="309" t="s">
        <v>326</v>
      </c>
      <c r="I90" s="309" t="s">
        <v>778</v>
      </c>
      <c r="J90" s="309" t="s">
        <v>500</v>
      </c>
      <c r="K90" s="309" t="s">
        <v>398</v>
      </c>
      <c r="L90" s="309"/>
      <c r="M90" s="309" t="s">
        <v>399</v>
      </c>
      <c r="N90" s="309">
        <v>15000</v>
      </c>
      <c r="O90" s="303"/>
    </row>
    <row r="91" spans="1:15" ht="171.6">
      <c r="A91" s="305">
        <v>88</v>
      </c>
      <c r="B91" s="309" t="s">
        <v>325</v>
      </c>
      <c r="C91" s="309" t="s">
        <v>779</v>
      </c>
      <c r="D91" s="309" t="s">
        <v>780</v>
      </c>
      <c r="E91" s="309" t="s">
        <v>781</v>
      </c>
      <c r="F91" s="309" t="s">
        <v>782</v>
      </c>
      <c r="G91" s="309" t="s">
        <v>783</v>
      </c>
      <c r="H91" s="309" t="s">
        <v>784</v>
      </c>
      <c r="I91" s="309" t="s">
        <v>785</v>
      </c>
      <c r="J91" s="309" t="s">
        <v>387</v>
      </c>
      <c r="K91" s="309"/>
      <c r="L91" s="309"/>
      <c r="M91" s="309" t="s">
        <v>786</v>
      </c>
      <c r="N91" s="309"/>
      <c r="O91" s="303"/>
    </row>
    <row r="92" spans="1:15" ht="116.4" customHeight="1">
      <c r="A92" s="305">
        <v>89</v>
      </c>
      <c r="B92" s="309" t="s">
        <v>325</v>
      </c>
      <c r="C92" s="309" t="s">
        <v>787</v>
      </c>
      <c r="D92" s="309" t="s">
        <v>788</v>
      </c>
      <c r="E92" s="309" t="s">
        <v>6</v>
      </c>
      <c r="F92" s="309" t="s">
        <v>183</v>
      </c>
      <c r="G92" s="309" t="s">
        <v>789</v>
      </c>
      <c r="H92" s="309" t="s">
        <v>326</v>
      </c>
      <c r="I92" s="309" t="s">
        <v>790</v>
      </c>
      <c r="J92" s="309" t="s">
        <v>387</v>
      </c>
      <c r="K92" s="309"/>
      <c r="L92" s="309"/>
      <c r="M92" s="309" t="s">
        <v>399</v>
      </c>
      <c r="N92" s="309">
        <v>12500</v>
      </c>
      <c r="O92" s="303"/>
    </row>
    <row r="93" spans="1:15" ht="87" customHeight="1">
      <c r="A93" s="305">
        <v>90</v>
      </c>
      <c r="B93" s="309" t="s">
        <v>338</v>
      </c>
      <c r="C93" s="309" t="s">
        <v>791</v>
      </c>
      <c r="D93" s="309" t="s">
        <v>792</v>
      </c>
      <c r="E93" s="309" t="s">
        <v>4</v>
      </c>
      <c r="F93" s="309" t="s">
        <v>332</v>
      </c>
      <c r="G93" s="309" t="s">
        <v>793</v>
      </c>
      <c r="H93" s="309" t="s">
        <v>333</v>
      </c>
      <c r="I93" s="309" t="s">
        <v>794</v>
      </c>
      <c r="J93" s="309" t="s">
        <v>795</v>
      </c>
      <c r="K93" s="309" t="s">
        <v>341</v>
      </c>
      <c r="L93" s="309" t="s">
        <v>347</v>
      </c>
      <c r="M93" s="309" t="s">
        <v>796</v>
      </c>
      <c r="N93" s="309"/>
      <c r="O93" s="303"/>
    </row>
    <row r="94" spans="1:15" ht="100.8" customHeight="1">
      <c r="A94" s="305">
        <v>91</v>
      </c>
      <c r="B94" s="309" t="s">
        <v>338</v>
      </c>
      <c r="C94" s="309" t="s">
        <v>797</v>
      </c>
      <c r="D94" s="309" t="s">
        <v>798</v>
      </c>
      <c r="E94" s="309" t="s">
        <v>5</v>
      </c>
      <c r="F94" s="309" t="s">
        <v>332</v>
      </c>
      <c r="G94" s="309" t="s">
        <v>799</v>
      </c>
      <c r="H94" s="309" t="s">
        <v>333</v>
      </c>
      <c r="I94" s="309" t="s">
        <v>800</v>
      </c>
      <c r="J94" s="309" t="s">
        <v>801</v>
      </c>
      <c r="K94" s="309" t="s">
        <v>333</v>
      </c>
      <c r="L94" s="309" t="s">
        <v>333</v>
      </c>
      <c r="M94" s="309" t="s">
        <v>802</v>
      </c>
      <c r="N94" s="309"/>
      <c r="O94" s="303"/>
    </row>
    <row r="95" spans="1:15" ht="124.2" customHeight="1">
      <c r="A95" s="305">
        <v>92</v>
      </c>
      <c r="B95" s="309" t="s">
        <v>338</v>
      </c>
      <c r="C95" s="309" t="s">
        <v>803</v>
      </c>
      <c r="D95" s="309" t="s">
        <v>804</v>
      </c>
      <c r="E95" s="309" t="s">
        <v>6</v>
      </c>
      <c r="F95" s="309" t="s">
        <v>332</v>
      </c>
      <c r="G95" s="309" t="s">
        <v>805</v>
      </c>
      <c r="H95" s="309" t="s">
        <v>333</v>
      </c>
      <c r="I95" s="309" t="s">
        <v>806</v>
      </c>
      <c r="J95" s="309" t="s">
        <v>807</v>
      </c>
      <c r="K95" s="309" t="s">
        <v>807</v>
      </c>
      <c r="L95" s="309" t="s">
        <v>334</v>
      </c>
      <c r="M95" s="309" t="s">
        <v>808</v>
      </c>
      <c r="N95" s="309">
        <v>30000</v>
      </c>
      <c r="O95" s="303"/>
    </row>
    <row r="96" spans="1:15" ht="99.6" customHeight="1">
      <c r="A96" s="305">
        <v>93</v>
      </c>
      <c r="B96" s="309" t="s">
        <v>338</v>
      </c>
      <c r="C96" s="309" t="s">
        <v>809</v>
      </c>
      <c r="D96" s="309" t="s">
        <v>810</v>
      </c>
      <c r="E96" s="309" t="s">
        <v>6</v>
      </c>
      <c r="F96" s="309" t="s">
        <v>332</v>
      </c>
      <c r="G96" s="309" t="s">
        <v>811</v>
      </c>
      <c r="H96" s="309" t="s">
        <v>333</v>
      </c>
      <c r="I96" s="309" t="s">
        <v>812</v>
      </c>
      <c r="J96" s="309" t="s">
        <v>813</v>
      </c>
      <c r="K96" s="309" t="s">
        <v>814</v>
      </c>
      <c r="L96" s="309" t="s">
        <v>334</v>
      </c>
      <c r="M96" s="309" t="s">
        <v>815</v>
      </c>
      <c r="N96" s="309">
        <v>30000</v>
      </c>
      <c r="O96" s="303"/>
    </row>
    <row r="97" spans="1:15" ht="70.2" customHeight="1">
      <c r="A97" s="305">
        <v>94</v>
      </c>
      <c r="B97" s="309" t="s">
        <v>338</v>
      </c>
      <c r="C97" s="309" t="s">
        <v>816</v>
      </c>
      <c r="D97" s="309" t="s">
        <v>817</v>
      </c>
      <c r="E97" s="309" t="s">
        <v>340</v>
      </c>
      <c r="F97" s="309" t="s">
        <v>332</v>
      </c>
      <c r="G97" s="309" t="s">
        <v>818</v>
      </c>
      <c r="H97" s="309" t="s">
        <v>333</v>
      </c>
      <c r="I97" s="309" t="s">
        <v>819</v>
      </c>
      <c r="J97" s="309" t="s">
        <v>820</v>
      </c>
      <c r="K97" s="309" t="s">
        <v>814</v>
      </c>
      <c r="L97" s="309" t="s">
        <v>334</v>
      </c>
      <c r="M97" s="309" t="s">
        <v>821</v>
      </c>
      <c r="N97" s="309">
        <v>50000</v>
      </c>
      <c r="O97" s="303"/>
    </row>
    <row r="98" spans="1:15" ht="55.8" customHeight="1">
      <c r="A98" s="305">
        <v>95</v>
      </c>
      <c r="B98" s="309" t="s">
        <v>338</v>
      </c>
      <c r="C98" s="309" t="s">
        <v>445</v>
      </c>
      <c r="D98" s="309" t="s">
        <v>822</v>
      </c>
      <c r="E98" s="309" t="s">
        <v>340</v>
      </c>
      <c r="F98" s="309" t="s">
        <v>332</v>
      </c>
      <c r="G98" s="309" t="s">
        <v>823</v>
      </c>
      <c r="H98" s="309" t="s">
        <v>333</v>
      </c>
      <c r="I98" s="309" t="s">
        <v>824</v>
      </c>
      <c r="J98" s="309" t="s">
        <v>801</v>
      </c>
      <c r="K98" s="309" t="s">
        <v>333</v>
      </c>
      <c r="L98" s="309" t="s">
        <v>333</v>
      </c>
      <c r="M98" s="309" t="s">
        <v>825</v>
      </c>
      <c r="N98" s="309">
        <v>50000</v>
      </c>
      <c r="O98" s="303"/>
    </row>
    <row r="99" spans="1:15" ht="210" customHeight="1">
      <c r="A99" s="305">
        <v>96</v>
      </c>
      <c r="B99" s="309" t="s">
        <v>338</v>
      </c>
      <c r="C99" s="309" t="s">
        <v>826</v>
      </c>
      <c r="D99" s="309" t="s">
        <v>827</v>
      </c>
      <c r="E99" s="309" t="s">
        <v>340</v>
      </c>
      <c r="F99" s="309" t="s">
        <v>332</v>
      </c>
      <c r="G99" s="309" t="s">
        <v>828</v>
      </c>
      <c r="H99" s="309" t="s">
        <v>829</v>
      </c>
      <c r="I99" s="309" t="s">
        <v>830</v>
      </c>
      <c r="J99" s="309" t="s">
        <v>801</v>
      </c>
      <c r="K99" s="309" t="s">
        <v>333</v>
      </c>
      <c r="L99" s="309" t="s">
        <v>333</v>
      </c>
      <c r="M99" s="309" t="s">
        <v>831</v>
      </c>
      <c r="N99" s="309" t="s">
        <v>832</v>
      </c>
      <c r="O99" s="303"/>
    </row>
    <row r="100" spans="1:15" ht="186.6" customHeight="1">
      <c r="A100" s="305">
        <v>97</v>
      </c>
      <c r="B100" s="309" t="s">
        <v>338</v>
      </c>
      <c r="C100" s="309" t="s">
        <v>833</v>
      </c>
      <c r="D100" s="309" t="s">
        <v>834</v>
      </c>
      <c r="E100" s="309" t="s">
        <v>340</v>
      </c>
      <c r="F100" s="309" t="s">
        <v>332</v>
      </c>
      <c r="G100" s="309" t="s">
        <v>835</v>
      </c>
      <c r="H100" s="309" t="s">
        <v>333</v>
      </c>
      <c r="I100" s="309" t="s">
        <v>836</v>
      </c>
      <c r="J100" s="309" t="s">
        <v>801</v>
      </c>
      <c r="K100" s="309" t="s">
        <v>333</v>
      </c>
      <c r="L100" s="309" t="s">
        <v>333</v>
      </c>
      <c r="M100" s="309" t="s">
        <v>341</v>
      </c>
      <c r="N100" s="309"/>
      <c r="O100" s="303"/>
    </row>
    <row r="101" spans="1:15" ht="84" customHeight="1">
      <c r="A101" s="305">
        <v>98</v>
      </c>
      <c r="B101" s="309" t="s">
        <v>338</v>
      </c>
      <c r="C101" s="309" t="s">
        <v>837</v>
      </c>
      <c r="D101" s="309" t="s">
        <v>838</v>
      </c>
      <c r="E101" s="309" t="s">
        <v>340</v>
      </c>
      <c r="F101" s="309" t="s">
        <v>332</v>
      </c>
      <c r="G101" s="309" t="s">
        <v>839</v>
      </c>
      <c r="H101" s="309" t="s">
        <v>333</v>
      </c>
      <c r="I101" s="309" t="s">
        <v>840</v>
      </c>
      <c r="J101" s="309" t="s">
        <v>801</v>
      </c>
      <c r="K101" s="309" t="s">
        <v>333</v>
      </c>
      <c r="L101" s="309" t="s">
        <v>333</v>
      </c>
      <c r="M101" s="309" t="s">
        <v>341</v>
      </c>
      <c r="N101" s="309"/>
      <c r="O101" s="303"/>
    </row>
    <row r="102" spans="1:15" ht="135.6" customHeight="1">
      <c r="A102" s="305">
        <v>99</v>
      </c>
      <c r="B102" s="309" t="s">
        <v>338</v>
      </c>
      <c r="C102" s="309" t="s">
        <v>356</v>
      </c>
      <c r="D102" s="309" t="s">
        <v>841</v>
      </c>
      <c r="E102" s="309" t="s">
        <v>340</v>
      </c>
      <c r="F102" s="309" t="s">
        <v>332</v>
      </c>
      <c r="G102" s="309" t="s">
        <v>842</v>
      </c>
      <c r="H102" s="309" t="s">
        <v>333</v>
      </c>
      <c r="I102" s="309" t="s">
        <v>843</v>
      </c>
      <c r="J102" s="309" t="s">
        <v>844</v>
      </c>
      <c r="K102" s="309" t="s">
        <v>844</v>
      </c>
      <c r="L102" s="309" t="s">
        <v>845</v>
      </c>
      <c r="M102" s="309" t="s">
        <v>845</v>
      </c>
      <c r="N102" s="309">
        <v>50000</v>
      </c>
      <c r="O102" s="303"/>
    </row>
    <row r="103" spans="1:15" ht="63" customHeight="1">
      <c r="A103" s="305">
        <v>100</v>
      </c>
      <c r="B103" s="309" t="s">
        <v>335</v>
      </c>
      <c r="C103" s="309" t="s">
        <v>846</v>
      </c>
      <c r="D103" s="309" t="s">
        <v>847</v>
      </c>
      <c r="E103" s="309" t="s">
        <v>4</v>
      </c>
      <c r="F103" s="309" t="s">
        <v>640</v>
      </c>
      <c r="G103" s="309">
        <v>45108</v>
      </c>
      <c r="H103" s="309" t="s">
        <v>326</v>
      </c>
      <c r="I103" s="309" t="s">
        <v>848</v>
      </c>
      <c r="J103" s="309" t="s">
        <v>343</v>
      </c>
      <c r="K103" s="309"/>
      <c r="L103" s="309"/>
      <c r="M103" s="309" t="s">
        <v>849</v>
      </c>
      <c r="N103" s="309"/>
      <c r="O103" s="303"/>
    </row>
    <row r="104" spans="1:15" ht="53.4" customHeight="1">
      <c r="A104" s="305">
        <v>101</v>
      </c>
      <c r="B104" s="309" t="s">
        <v>335</v>
      </c>
      <c r="C104" s="309" t="s">
        <v>846</v>
      </c>
      <c r="D104" s="309" t="s">
        <v>850</v>
      </c>
      <c r="E104" s="309" t="s">
        <v>4</v>
      </c>
      <c r="F104" s="309" t="s">
        <v>640</v>
      </c>
      <c r="G104" s="309">
        <v>45112</v>
      </c>
      <c r="H104" s="309" t="s">
        <v>326</v>
      </c>
      <c r="I104" s="309" t="s">
        <v>851</v>
      </c>
      <c r="J104" s="309" t="s">
        <v>343</v>
      </c>
      <c r="K104" s="309"/>
      <c r="L104" s="309"/>
      <c r="M104" s="309" t="s">
        <v>849</v>
      </c>
      <c r="N104" s="309"/>
      <c r="O104" s="303"/>
    </row>
    <row r="105" spans="1:15" ht="145.19999999999999" customHeight="1">
      <c r="A105" s="305">
        <v>102</v>
      </c>
      <c r="B105" s="309" t="s">
        <v>335</v>
      </c>
      <c r="C105" s="309" t="s">
        <v>852</v>
      </c>
      <c r="D105" s="309" t="s">
        <v>853</v>
      </c>
      <c r="E105" s="309" t="s">
        <v>6</v>
      </c>
      <c r="F105" s="309" t="s">
        <v>640</v>
      </c>
      <c r="G105" s="309">
        <v>45112</v>
      </c>
      <c r="H105" s="309" t="s">
        <v>326</v>
      </c>
      <c r="I105" s="309" t="s">
        <v>854</v>
      </c>
      <c r="J105" s="309" t="s">
        <v>661</v>
      </c>
      <c r="K105" s="309" t="s">
        <v>662</v>
      </c>
      <c r="L105" s="309" t="s">
        <v>855</v>
      </c>
      <c r="M105" s="309" t="s">
        <v>856</v>
      </c>
      <c r="N105" s="309"/>
      <c r="O105" s="303"/>
    </row>
    <row r="106" spans="1:15" ht="103.2" customHeight="1">
      <c r="A106" s="305">
        <v>103</v>
      </c>
      <c r="B106" s="309" t="s">
        <v>335</v>
      </c>
      <c r="C106" s="309" t="s">
        <v>337</v>
      </c>
      <c r="D106" s="309" t="s">
        <v>857</v>
      </c>
      <c r="E106" s="309" t="s">
        <v>4</v>
      </c>
      <c r="F106" s="309" t="s">
        <v>640</v>
      </c>
      <c r="G106" s="309">
        <v>45114</v>
      </c>
      <c r="H106" s="309" t="s">
        <v>326</v>
      </c>
      <c r="I106" s="309" t="s">
        <v>858</v>
      </c>
      <c r="J106" s="309" t="s">
        <v>661</v>
      </c>
      <c r="K106" s="309" t="s">
        <v>859</v>
      </c>
      <c r="L106" s="309" t="s">
        <v>334</v>
      </c>
      <c r="M106" s="309" t="s">
        <v>860</v>
      </c>
      <c r="N106" s="309">
        <v>50000</v>
      </c>
      <c r="O106" s="303"/>
    </row>
    <row r="107" spans="1:15" ht="86.4" customHeight="1">
      <c r="A107" s="305">
        <v>104</v>
      </c>
      <c r="B107" s="309" t="s">
        <v>335</v>
      </c>
      <c r="C107" s="309" t="s">
        <v>861</v>
      </c>
      <c r="D107" s="309" t="s">
        <v>862</v>
      </c>
      <c r="E107" s="309" t="s">
        <v>6</v>
      </c>
      <c r="F107" s="309" t="s">
        <v>640</v>
      </c>
      <c r="G107" s="309">
        <v>45116</v>
      </c>
      <c r="H107" s="309" t="s">
        <v>326</v>
      </c>
      <c r="I107" s="309" t="s">
        <v>863</v>
      </c>
      <c r="J107" s="309" t="s">
        <v>343</v>
      </c>
      <c r="K107" s="309"/>
      <c r="L107" s="309"/>
      <c r="M107" s="309" t="s">
        <v>864</v>
      </c>
      <c r="N107" s="309"/>
      <c r="O107" s="303"/>
    </row>
    <row r="108" spans="1:15" ht="135" customHeight="1">
      <c r="A108" s="305">
        <v>105</v>
      </c>
      <c r="B108" s="309" t="s">
        <v>335</v>
      </c>
      <c r="C108" s="309" t="s">
        <v>865</v>
      </c>
      <c r="D108" s="309" t="s">
        <v>866</v>
      </c>
      <c r="E108" s="309" t="s">
        <v>4</v>
      </c>
      <c r="F108" s="309" t="s">
        <v>640</v>
      </c>
      <c r="G108" s="309">
        <v>45128</v>
      </c>
      <c r="H108" s="309" t="s">
        <v>326</v>
      </c>
      <c r="I108" s="309" t="s">
        <v>867</v>
      </c>
      <c r="J108" s="309" t="s">
        <v>343</v>
      </c>
      <c r="K108" s="309"/>
      <c r="L108" s="309"/>
      <c r="M108" s="309" t="s">
        <v>868</v>
      </c>
      <c r="N108" s="309"/>
      <c r="O108" s="303"/>
    </row>
    <row r="109" spans="1:15" ht="62.4">
      <c r="A109" s="305">
        <v>106</v>
      </c>
      <c r="B109" s="309" t="s">
        <v>335</v>
      </c>
      <c r="C109" s="309" t="s">
        <v>869</v>
      </c>
      <c r="D109" s="309" t="s">
        <v>870</v>
      </c>
      <c r="E109" s="309" t="s">
        <v>4</v>
      </c>
      <c r="F109" s="309" t="s">
        <v>640</v>
      </c>
      <c r="G109" s="309">
        <v>45129</v>
      </c>
      <c r="H109" s="309" t="s">
        <v>326</v>
      </c>
      <c r="I109" s="309" t="s">
        <v>871</v>
      </c>
      <c r="J109" s="309" t="s">
        <v>343</v>
      </c>
      <c r="K109" s="309"/>
      <c r="L109" s="309"/>
      <c r="M109" s="309" t="s">
        <v>872</v>
      </c>
      <c r="N109" s="309"/>
      <c r="O109" s="303"/>
    </row>
    <row r="110" spans="1:15" ht="48" customHeight="1">
      <c r="A110" s="305">
        <v>107</v>
      </c>
      <c r="B110" s="309" t="s">
        <v>335</v>
      </c>
      <c r="C110" s="309" t="s">
        <v>873</v>
      </c>
      <c r="D110" s="309" t="s">
        <v>874</v>
      </c>
      <c r="E110" s="309" t="s">
        <v>6</v>
      </c>
      <c r="F110" s="309" t="s">
        <v>640</v>
      </c>
      <c r="G110" s="309">
        <v>45130</v>
      </c>
      <c r="H110" s="309" t="s">
        <v>326</v>
      </c>
      <c r="I110" s="309" t="s">
        <v>875</v>
      </c>
      <c r="J110" s="309" t="s">
        <v>661</v>
      </c>
      <c r="K110" s="309" t="s">
        <v>662</v>
      </c>
      <c r="L110" s="309" t="s">
        <v>876</v>
      </c>
      <c r="M110" s="309" t="s">
        <v>856</v>
      </c>
      <c r="N110" s="309">
        <v>15000</v>
      </c>
      <c r="O110" s="303"/>
    </row>
    <row r="111" spans="1:15" ht="93.6">
      <c r="A111" s="305">
        <v>108</v>
      </c>
      <c r="B111" s="309" t="s">
        <v>335</v>
      </c>
      <c r="C111" s="309" t="s">
        <v>877</v>
      </c>
      <c r="D111" s="309" t="s">
        <v>1565</v>
      </c>
      <c r="E111" s="309" t="s">
        <v>6</v>
      </c>
      <c r="F111" s="309" t="s">
        <v>640</v>
      </c>
      <c r="G111" s="309">
        <v>45131</v>
      </c>
      <c r="H111" s="309" t="s">
        <v>326</v>
      </c>
      <c r="I111" s="309" t="s">
        <v>878</v>
      </c>
      <c r="J111" s="309" t="s">
        <v>343</v>
      </c>
      <c r="K111" s="309"/>
      <c r="L111" s="309"/>
      <c r="M111" s="309" t="s">
        <v>879</v>
      </c>
      <c r="N111" s="309">
        <v>30000</v>
      </c>
      <c r="O111" s="303"/>
    </row>
    <row r="112" spans="1:15" ht="98.4" customHeight="1">
      <c r="A112" s="305">
        <v>109</v>
      </c>
      <c r="B112" s="309" t="s">
        <v>335</v>
      </c>
      <c r="C112" s="309" t="s">
        <v>348</v>
      </c>
      <c r="D112" s="309" t="s">
        <v>880</v>
      </c>
      <c r="E112" s="309" t="s">
        <v>4</v>
      </c>
      <c r="F112" s="309" t="s">
        <v>640</v>
      </c>
      <c r="G112" s="309">
        <v>45131</v>
      </c>
      <c r="H112" s="309" t="s">
        <v>326</v>
      </c>
      <c r="I112" s="309" t="s">
        <v>881</v>
      </c>
      <c r="J112" s="309" t="s">
        <v>343</v>
      </c>
      <c r="K112" s="309"/>
      <c r="L112" s="309"/>
      <c r="M112" s="309" t="s">
        <v>872</v>
      </c>
      <c r="N112" s="309"/>
      <c r="O112" s="303"/>
    </row>
    <row r="113" spans="1:15" ht="88.8" customHeight="1">
      <c r="A113" s="305">
        <v>110</v>
      </c>
      <c r="B113" s="309" t="s">
        <v>335</v>
      </c>
      <c r="C113" s="309" t="s">
        <v>882</v>
      </c>
      <c r="D113" s="309" t="s">
        <v>883</v>
      </c>
      <c r="E113" s="309" t="s">
        <v>5</v>
      </c>
      <c r="F113" s="309" t="s">
        <v>46</v>
      </c>
      <c r="G113" s="309">
        <v>45134</v>
      </c>
      <c r="H113" s="309" t="s">
        <v>884</v>
      </c>
      <c r="I113" s="309" t="s">
        <v>885</v>
      </c>
      <c r="J113" s="309" t="s">
        <v>343</v>
      </c>
      <c r="K113" s="309"/>
      <c r="L113" s="309"/>
      <c r="M113" s="309" t="s">
        <v>886</v>
      </c>
      <c r="N113" s="309"/>
      <c r="O113" s="303"/>
    </row>
    <row r="114" spans="1:15" ht="74.400000000000006" customHeight="1">
      <c r="A114" s="305">
        <v>111</v>
      </c>
      <c r="B114" s="309" t="s">
        <v>335</v>
      </c>
      <c r="C114" s="309" t="s">
        <v>887</v>
      </c>
      <c r="D114" s="309" t="s">
        <v>888</v>
      </c>
      <c r="E114" s="309" t="s">
        <v>5</v>
      </c>
      <c r="F114" s="309" t="s">
        <v>640</v>
      </c>
      <c r="G114" s="309">
        <v>45135</v>
      </c>
      <c r="H114" s="309" t="s">
        <v>326</v>
      </c>
      <c r="I114" s="309" t="s">
        <v>889</v>
      </c>
      <c r="J114" s="309" t="s">
        <v>661</v>
      </c>
      <c r="K114" s="309" t="s">
        <v>890</v>
      </c>
      <c r="L114" s="309" t="s">
        <v>326</v>
      </c>
      <c r="M114" s="309" t="s">
        <v>891</v>
      </c>
      <c r="N114" s="309" t="s">
        <v>326</v>
      </c>
      <c r="O114" s="303"/>
    </row>
    <row r="115" spans="1:15" ht="133.19999999999999" customHeight="1">
      <c r="A115" s="305">
        <v>112</v>
      </c>
      <c r="B115" s="309" t="s">
        <v>335</v>
      </c>
      <c r="C115" s="309" t="s">
        <v>892</v>
      </c>
      <c r="D115" s="309" t="s">
        <v>893</v>
      </c>
      <c r="E115" s="309" t="s">
        <v>6</v>
      </c>
      <c r="F115" s="309" t="s">
        <v>640</v>
      </c>
      <c r="G115" s="309">
        <v>45138</v>
      </c>
      <c r="H115" s="309" t="s">
        <v>326</v>
      </c>
      <c r="I115" s="309" t="s">
        <v>894</v>
      </c>
      <c r="J115" s="309" t="s">
        <v>895</v>
      </c>
      <c r="K115" s="309" t="s">
        <v>896</v>
      </c>
      <c r="L115" s="309" t="s">
        <v>347</v>
      </c>
      <c r="M115" s="309" t="s">
        <v>897</v>
      </c>
      <c r="N115" s="309">
        <v>65000</v>
      </c>
      <c r="O115" s="303"/>
    </row>
    <row r="116" spans="1:15" ht="136.80000000000001" customHeight="1">
      <c r="A116" s="305">
        <v>113</v>
      </c>
      <c r="B116" s="309" t="s">
        <v>330</v>
      </c>
      <c r="C116" s="309" t="s">
        <v>898</v>
      </c>
      <c r="D116" s="309" t="s">
        <v>899</v>
      </c>
      <c r="E116" s="309" t="s">
        <v>4</v>
      </c>
      <c r="F116" s="309" t="s">
        <v>183</v>
      </c>
      <c r="G116" s="309">
        <v>45106</v>
      </c>
      <c r="H116" s="309" t="s">
        <v>326</v>
      </c>
      <c r="I116" s="309" t="s">
        <v>900</v>
      </c>
      <c r="J116" s="309" t="s">
        <v>453</v>
      </c>
      <c r="K116" s="309" t="s">
        <v>453</v>
      </c>
      <c r="L116" s="309"/>
      <c r="M116" s="309" t="s">
        <v>901</v>
      </c>
      <c r="N116" s="309"/>
      <c r="O116" s="303"/>
    </row>
    <row r="117" spans="1:15" ht="75.599999999999994" customHeight="1">
      <c r="A117" s="305">
        <v>114</v>
      </c>
      <c r="B117" s="309" t="s">
        <v>330</v>
      </c>
      <c r="C117" s="309" t="s">
        <v>902</v>
      </c>
      <c r="D117" s="309" t="s">
        <v>903</v>
      </c>
      <c r="E117" s="309" t="s">
        <v>6</v>
      </c>
      <c r="F117" s="309" t="s">
        <v>183</v>
      </c>
      <c r="G117" s="309">
        <v>45107</v>
      </c>
      <c r="H117" s="309" t="s">
        <v>326</v>
      </c>
      <c r="I117" s="309" t="s">
        <v>904</v>
      </c>
      <c r="J117" s="309" t="s">
        <v>453</v>
      </c>
      <c r="K117" s="309" t="s">
        <v>453</v>
      </c>
      <c r="L117" s="309"/>
      <c r="M117" s="309" t="s">
        <v>905</v>
      </c>
      <c r="N117" s="309">
        <v>30000</v>
      </c>
      <c r="O117" s="303"/>
    </row>
    <row r="118" spans="1:15" ht="94.2" customHeight="1">
      <c r="A118" s="305">
        <v>115</v>
      </c>
      <c r="B118" s="309" t="s">
        <v>330</v>
      </c>
      <c r="C118" s="309" t="s">
        <v>906</v>
      </c>
      <c r="D118" s="309" t="s">
        <v>907</v>
      </c>
      <c r="E118" s="309" t="s">
        <v>6</v>
      </c>
      <c r="F118" s="309" t="s">
        <v>183</v>
      </c>
      <c r="G118" s="309">
        <v>45108</v>
      </c>
      <c r="H118" s="309" t="s">
        <v>326</v>
      </c>
      <c r="I118" s="309" t="s">
        <v>908</v>
      </c>
      <c r="J118" s="309" t="s">
        <v>453</v>
      </c>
      <c r="K118" s="309" t="s">
        <v>453</v>
      </c>
      <c r="L118" s="309"/>
      <c r="M118" s="309" t="s">
        <v>905</v>
      </c>
      <c r="N118" s="309">
        <v>15000</v>
      </c>
      <c r="O118" s="303"/>
    </row>
    <row r="119" spans="1:15" ht="62.4">
      <c r="A119" s="305">
        <v>116</v>
      </c>
      <c r="B119" s="309" t="s">
        <v>330</v>
      </c>
      <c r="C119" s="309" t="s">
        <v>909</v>
      </c>
      <c r="D119" s="309" t="s">
        <v>910</v>
      </c>
      <c r="E119" s="309" t="s">
        <v>6</v>
      </c>
      <c r="F119" s="309" t="s">
        <v>183</v>
      </c>
      <c r="G119" s="309">
        <v>45108</v>
      </c>
      <c r="H119" s="309" t="s">
        <v>326</v>
      </c>
      <c r="I119" s="309" t="s">
        <v>911</v>
      </c>
      <c r="J119" s="309" t="s">
        <v>453</v>
      </c>
      <c r="K119" s="309" t="s">
        <v>453</v>
      </c>
      <c r="L119" s="309"/>
      <c r="M119" s="309" t="s">
        <v>912</v>
      </c>
      <c r="N119" s="309">
        <v>15000</v>
      </c>
      <c r="O119" s="303"/>
    </row>
    <row r="120" spans="1:15" ht="135.6" customHeight="1">
      <c r="A120" s="305">
        <v>117</v>
      </c>
      <c r="B120" s="309" t="s">
        <v>330</v>
      </c>
      <c r="C120" s="309" t="s">
        <v>913</v>
      </c>
      <c r="D120" s="309" t="s">
        <v>914</v>
      </c>
      <c r="E120" s="309" t="s">
        <v>6</v>
      </c>
      <c r="F120" s="309" t="s">
        <v>183</v>
      </c>
      <c r="G120" s="309">
        <v>45108</v>
      </c>
      <c r="H120" s="309" t="s">
        <v>326</v>
      </c>
      <c r="I120" s="309" t="s">
        <v>915</v>
      </c>
      <c r="J120" s="309" t="s">
        <v>453</v>
      </c>
      <c r="K120" s="309" t="s">
        <v>453</v>
      </c>
      <c r="L120" s="309"/>
      <c r="M120" s="309" t="s">
        <v>916</v>
      </c>
      <c r="N120" s="309">
        <v>15000</v>
      </c>
      <c r="O120" s="303"/>
    </row>
    <row r="121" spans="1:15" ht="93.6">
      <c r="A121" s="305">
        <v>118</v>
      </c>
      <c r="B121" s="309" t="s">
        <v>330</v>
      </c>
      <c r="C121" s="309" t="s">
        <v>917</v>
      </c>
      <c r="D121" s="309" t="s">
        <v>918</v>
      </c>
      <c r="E121" s="309" t="s">
        <v>5</v>
      </c>
      <c r="F121" s="309" t="s">
        <v>183</v>
      </c>
      <c r="G121" s="309">
        <v>45109</v>
      </c>
      <c r="H121" s="309" t="s">
        <v>326</v>
      </c>
      <c r="I121" s="309" t="s">
        <v>919</v>
      </c>
      <c r="J121" s="309" t="s">
        <v>453</v>
      </c>
      <c r="K121" s="309" t="s">
        <v>453</v>
      </c>
      <c r="L121" s="309" t="s">
        <v>5</v>
      </c>
      <c r="M121" s="309"/>
      <c r="N121" s="309"/>
      <c r="O121" s="303"/>
    </row>
    <row r="122" spans="1:15" ht="73.2" customHeight="1">
      <c r="A122" s="305">
        <v>119</v>
      </c>
      <c r="B122" s="309" t="s">
        <v>330</v>
      </c>
      <c r="C122" s="309" t="s">
        <v>920</v>
      </c>
      <c r="D122" s="309" t="s">
        <v>921</v>
      </c>
      <c r="E122" s="309" t="s">
        <v>6</v>
      </c>
      <c r="F122" s="309" t="s">
        <v>183</v>
      </c>
      <c r="G122" s="309">
        <v>45110</v>
      </c>
      <c r="H122" s="309" t="s">
        <v>326</v>
      </c>
      <c r="I122" s="309" t="s">
        <v>922</v>
      </c>
      <c r="J122" s="309" t="s">
        <v>453</v>
      </c>
      <c r="K122" s="309" t="s">
        <v>453</v>
      </c>
      <c r="L122" s="309"/>
      <c r="M122" s="309" t="s">
        <v>923</v>
      </c>
      <c r="N122" s="309">
        <v>30000</v>
      </c>
      <c r="O122" s="303"/>
    </row>
    <row r="123" spans="1:15" ht="132.6" customHeight="1">
      <c r="A123" s="305">
        <v>120</v>
      </c>
      <c r="B123" s="309" t="s">
        <v>330</v>
      </c>
      <c r="C123" s="309" t="s">
        <v>924</v>
      </c>
      <c r="D123" s="309" t="s">
        <v>925</v>
      </c>
      <c r="E123" s="309" t="s">
        <v>6</v>
      </c>
      <c r="F123" s="309" t="s">
        <v>183</v>
      </c>
      <c r="G123" s="309">
        <v>45115</v>
      </c>
      <c r="H123" s="309" t="s">
        <v>326</v>
      </c>
      <c r="I123" s="309" t="s">
        <v>926</v>
      </c>
      <c r="J123" s="309" t="s">
        <v>453</v>
      </c>
      <c r="K123" s="309" t="s">
        <v>453</v>
      </c>
      <c r="L123" s="309"/>
      <c r="M123" s="309" t="s">
        <v>927</v>
      </c>
      <c r="N123" s="309">
        <v>15000</v>
      </c>
      <c r="O123" s="303"/>
    </row>
    <row r="124" spans="1:15" ht="162" customHeight="1">
      <c r="A124" s="305">
        <v>121</v>
      </c>
      <c r="B124" s="309" t="s">
        <v>330</v>
      </c>
      <c r="C124" s="309" t="s">
        <v>928</v>
      </c>
      <c r="D124" s="309" t="s">
        <v>929</v>
      </c>
      <c r="E124" s="309" t="s">
        <v>4</v>
      </c>
      <c r="F124" s="309" t="s">
        <v>183</v>
      </c>
      <c r="G124" s="309">
        <v>45115</v>
      </c>
      <c r="H124" s="309" t="s">
        <v>326</v>
      </c>
      <c r="I124" s="309" t="s">
        <v>930</v>
      </c>
      <c r="J124" s="309" t="s">
        <v>453</v>
      </c>
      <c r="K124" s="309" t="s">
        <v>453</v>
      </c>
      <c r="L124" s="309"/>
      <c r="M124" s="309" t="s">
        <v>931</v>
      </c>
      <c r="N124" s="309" t="s">
        <v>932</v>
      </c>
      <c r="O124" s="303"/>
    </row>
    <row r="125" spans="1:15" ht="197.4" customHeight="1">
      <c r="A125" s="305">
        <v>122</v>
      </c>
      <c r="B125" s="309" t="s">
        <v>330</v>
      </c>
      <c r="C125" s="309" t="s">
        <v>933</v>
      </c>
      <c r="D125" s="309" t="s">
        <v>934</v>
      </c>
      <c r="E125" s="309" t="s">
        <v>6</v>
      </c>
      <c r="F125" s="309" t="s">
        <v>183</v>
      </c>
      <c r="G125" s="309">
        <v>45116</v>
      </c>
      <c r="H125" s="309" t="s">
        <v>326</v>
      </c>
      <c r="I125" s="309" t="s">
        <v>935</v>
      </c>
      <c r="J125" s="309" t="s">
        <v>453</v>
      </c>
      <c r="K125" s="309" t="s">
        <v>453</v>
      </c>
      <c r="L125" s="309"/>
      <c r="M125" s="309" t="s">
        <v>936</v>
      </c>
      <c r="N125" s="309">
        <v>15000</v>
      </c>
      <c r="O125" s="303"/>
    </row>
    <row r="126" spans="1:15" ht="93.6">
      <c r="A126" s="305">
        <v>123</v>
      </c>
      <c r="B126" s="309" t="s">
        <v>330</v>
      </c>
      <c r="C126" s="309" t="s">
        <v>937</v>
      </c>
      <c r="D126" s="309" t="s">
        <v>938</v>
      </c>
      <c r="E126" s="309" t="s">
        <v>4</v>
      </c>
      <c r="F126" s="309" t="s">
        <v>183</v>
      </c>
      <c r="G126" s="309">
        <v>45117</v>
      </c>
      <c r="H126" s="309" t="s">
        <v>326</v>
      </c>
      <c r="I126" s="309" t="s">
        <v>939</v>
      </c>
      <c r="J126" s="309" t="s">
        <v>453</v>
      </c>
      <c r="K126" s="309" t="s">
        <v>453</v>
      </c>
      <c r="L126" s="309"/>
      <c r="M126" s="309" t="s">
        <v>940</v>
      </c>
      <c r="N126" s="309" t="s">
        <v>940</v>
      </c>
      <c r="O126" s="303"/>
    </row>
    <row r="127" spans="1:15" ht="78">
      <c r="A127" s="305">
        <v>124</v>
      </c>
      <c r="B127" s="309" t="s">
        <v>330</v>
      </c>
      <c r="C127" s="309" t="s">
        <v>924</v>
      </c>
      <c r="D127" s="309" t="s">
        <v>941</v>
      </c>
      <c r="E127" s="309" t="s">
        <v>6</v>
      </c>
      <c r="F127" s="309" t="s">
        <v>183</v>
      </c>
      <c r="G127" s="309">
        <v>45118</v>
      </c>
      <c r="H127" s="309" t="s">
        <v>326</v>
      </c>
      <c r="I127" s="309" t="s">
        <v>942</v>
      </c>
      <c r="J127" s="309" t="s">
        <v>453</v>
      </c>
      <c r="K127" s="309" t="s">
        <v>453</v>
      </c>
      <c r="L127" s="309"/>
      <c r="M127" s="309" t="s">
        <v>943</v>
      </c>
      <c r="N127" s="309">
        <v>15000</v>
      </c>
      <c r="O127" s="303"/>
    </row>
    <row r="128" spans="1:15" ht="124.8">
      <c r="A128" s="305">
        <v>125</v>
      </c>
      <c r="B128" s="309" t="s">
        <v>330</v>
      </c>
      <c r="C128" s="309" t="s">
        <v>944</v>
      </c>
      <c r="D128" s="309" t="s">
        <v>945</v>
      </c>
      <c r="E128" s="309" t="s">
        <v>4</v>
      </c>
      <c r="F128" s="309" t="s">
        <v>183</v>
      </c>
      <c r="G128" s="309">
        <v>45118</v>
      </c>
      <c r="H128" s="309" t="s">
        <v>326</v>
      </c>
      <c r="I128" s="309" t="s">
        <v>946</v>
      </c>
      <c r="J128" s="309" t="s">
        <v>453</v>
      </c>
      <c r="K128" s="309" t="s">
        <v>453</v>
      </c>
      <c r="L128" s="309"/>
      <c r="M128" s="309" t="s">
        <v>940</v>
      </c>
      <c r="N128" s="309" t="s">
        <v>940</v>
      </c>
      <c r="O128" s="303"/>
    </row>
    <row r="129" spans="1:15" ht="54" customHeight="1">
      <c r="A129" s="305">
        <v>126</v>
      </c>
      <c r="B129" s="309" t="s">
        <v>330</v>
      </c>
      <c r="C129" s="309" t="s">
        <v>947</v>
      </c>
      <c r="D129" s="309" t="s">
        <v>948</v>
      </c>
      <c r="E129" s="309" t="s">
        <v>6</v>
      </c>
      <c r="F129" s="309" t="s">
        <v>183</v>
      </c>
      <c r="G129" s="309">
        <v>45120</v>
      </c>
      <c r="H129" s="309" t="s">
        <v>326</v>
      </c>
      <c r="I129" s="309" t="s">
        <v>949</v>
      </c>
      <c r="J129" s="309" t="s">
        <v>453</v>
      </c>
      <c r="K129" s="309" t="s">
        <v>453</v>
      </c>
      <c r="L129" s="309"/>
      <c r="M129" s="309" t="s">
        <v>950</v>
      </c>
      <c r="N129" s="309">
        <v>15000</v>
      </c>
      <c r="O129" s="303"/>
    </row>
    <row r="130" spans="1:15" ht="151.19999999999999" customHeight="1">
      <c r="A130" s="305">
        <v>127</v>
      </c>
      <c r="B130" s="309" t="s">
        <v>330</v>
      </c>
      <c r="C130" s="309" t="s">
        <v>358</v>
      </c>
      <c r="D130" s="309" t="s">
        <v>951</v>
      </c>
      <c r="E130" s="309" t="s">
        <v>4</v>
      </c>
      <c r="F130" s="309" t="s">
        <v>183</v>
      </c>
      <c r="G130" s="309">
        <v>45121</v>
      </c>
      <c r="H130" s="309" t="s">
        <v>326</v>
      </c>
      <c r="I130" s="309" t="s">
        <v>952</v>
      </c>
      <c r="J130" s="309" t="s">
        <v>453</v>
      </c>
      <c r="K130" s="309" t="s">
        <v>453</v>
      </c>
      <c r="L130" s="309"/>
      <c r="M130" s="309" t="s">
        <v>931</v>
      </c>
      <c r="N130" s="309" t="s">
        <v>932</v>
      </c>
      <c r="O130" s="303"/>
    </row>
    <row r="131" spans="1:15" ht="68.400000000000006" customHeight="1">
      <c r="A131" s="305">
        <v>128</v>
      </c>
      <c r="B131" s="309" t="s">
        <v>330</v>
      </c>
      <c r="C131" s="309" t="s">
        <v>953</v>
      </c>
      <c r="D131" s="309" t="s">
        <v>954</v>
      </c>
      <c r="E131" s="309" t="s">
        <v>4</v>
      </c>
      <c r="F131" s="309" t="s">
        <v>183</v>
      </c>
      <c r="G131" s="309">
        <v>45121</v>
      </c>
      <c r="H131" s="309" t="s">
        <v>326</v>
      </c>
      <c r="I131" s="309" t="s">
        <v>955</v>
      </c>
      <c r="J131" s="309" t="s">
        <v>453</v>
      </c>
      <c r="K131" s="309" t="s">
        <v>453</v>
      </c>
      <c r="L131" s="309"/>
      <c r="M131" s="309" t="s">
        <v>956</v>
      </c>
      <c r="N131" s="309"/>
      <c r="O131" s="303"/>
    </row>
    <row r="132" spans="1:15" ht="113.4" customHeight="1">
      <c r="A132" s="305">
        <v>129</v>
      </c>
      <c r="B132" s="309" t="s">
        <v>330</v>
      </c>
      <c r="C132" s="309" t="s">
        <v>957</v>
      </c>
      <c r="D132" s="309" t="s">
        <v>958</v>
      </c>
      <c r="E132" s="309" t="s">
        <v>6</v>
      </c>
      <c r="F132" s="309" t="s">
        <v>183</v>
      </c>
      <c r="G132" s="309">
        <v>45132</v>
      </c>
      <c r="H132" s="309" t="s">
        <v>326</v>
      </c>
      <c r="I132" s="309" t="s">
        <v>1566</v>
      </c>
      <c r="J132" s="309" t="s">
        <v>453</v>
      </c>
      <c r="K132" s="309" t="s">
        <v>453</v>
      </c>
      <c r="L132" s="309"/>
      <c r="M132" s="309" t="s">
        <v>959</v>
      </c>
      <c r="N132" s="309">
        <v>8000</v>
      </c>
      <c r="O132" s="303"/>
    </row>
    <row r="133" spans="1:15" ht="119.4" customHeight="1">
      <c r="A133" s="305">
        <v>130</v>
      </c>
      <c r="B133" s="309" t="s">
        <v>330</v>
      </c>
      <c r="C133" s="309" t="s">
        <v>960</v>
      </c>
      <c r="D133" s="309" t="s">
        <v>961</v>
      </c>
      <c r="E133" s="309" t="s">
        <v>4</v>
      </c>
      <c r="F133" s="309" t="s">
        <v>183</v>
      </c>
      <c r="G133" s="309">
        <v>45133</v>
      </c>
      <c r="H133" s="309" t="s">
        <v>326</v>
      </c>
      <c r="I133" s="309" t="s">
        <v>962</v>
      </c>
      <c r="J133" s="309" t="s">
        <v>453</v>
      </c>
      <c r="K133" s="309" t="s">
        <v>453</v>
      </c>
      <c r="L133" s="309"/>
      <c r="M133" s="309" t="s">
        <v>963</v>
      </c>
      <c r="N133" s="309"/>
      <c r="O133" s="303"/>
    </row>
    <row r="134" spans="1:15" ht="93.6">
      <c r="A134" s="305">
        <v>131</v>
      </c>
      <c r="B134" s="309" t="s">
        <v>330</v>
      </c>
      <c r="C134" s="309" t="s">
        <v>964</v>
      </c>
      <c r="D134" s="309" t="s">
        <v>965</v>
      </c>
      <c r="E134" s="309" t="s">
        <v>4</v>
      </c>
      <c r="F134" s="309" t="s">
        <v>183</v>
      </c>
      <c r="G134" s="309" t="s">
        <v>966</v>
      </c>
      <c r="H134" s="309" t="s">
        <v>326</v>
      </c>
      <c r="I134" s="309" t="s">
        <v>967</v>
      </c>
      <c r="J134" s="309" t="s">
        <v>453</v>
      </c>
      <c r="K134" s="309" t="s">
        <v>453</v>
      </c>
      <c r="L134" s="309" t="s">
        <v>968</v>
      </c>
      <c r="M134" s="309"/>
      <c r="N134" s="309">
        <v>50000</v>
      </c>
      <c r="O134" s="303"/>
    </row>
    <row r="135" spans="1:15" ht="80.400000000000006" customHeight="1">
      <c r="A135" s="305">
        <v>132</v>
      </c>
      <c r="B135" s="309" t="s">
        <v>330</v>
      </c>
      <c r="C135" s="309" t="s">
        <v>969</v>
      </c>
      <c r="D135" s="309" t="s">
        <v>970</v>
      </c>
      <c r="E135" s="309" t="s">
        <v>6</v>
      </c>
      <c r="F135" s="309" t="s">
        <v>183</v>
      </c>
      <c r="G135" s="309" t="s">
        <v>971</v>
      </c>
      <c r="H135" s="309" t="s">
        <v>326</v>
      </c>
      <c r="I135" s="309" t="s">
        <v>972</v>
      </c>
      <c r="J135" s="309" t="s">
        <v>453</v>
      </c>
      <c r="K135" s="309" t="s">
        <v>453</v>
      </c>
      <c r="L135" s="309"/>
      <c r="M135" s="309" t="s">
        <v>973</v>
      </c>
      <c r="N135" s="309">
        <v>15000</v>
      </c>
      <c r="O135" s="303"/>
    </row>
    <row r="136" spans="1:15" ht="132" customHeight="1">
      <c r="A136" s="305">
        <v>133</v>
      </c>
      <c r="B136" s="309" t="s">
        <v>330</v>
      </c>
      <c r="C136" s="309" t="s">
        <v>363</v>
      </c>
      <c r="D136" s="309" t="s">
        <v>974</v>
      </c>
      <c r="E136" s="309" t="s">
        <v>5</v>
      </c>
      <c r="F136" s="309" t="s">
        <v>327</v>
      </c>
      <c r="G136" s="309" t="s">
        <v>975</v>
      </c>
      <c r="H136" s="309" t="s">
        <v>326</v>
      </c>
      <c r="I136" s="309" t="s">
        <v>976</v>
      </c>
      <c r="J136" s="309" t="s">
        <v>453</v>
      </c>
      <c r="K136" s="309" t="s">
        <v>453</v>
      </c>
      <c r="L136" s="309"/>
      <c r="M136" s="309" t="s">
        <v>931</v>
      </c>
      <c r="N136" s="309" t="s">
        <v>932</v>
      </c>
      <c r="O136" s="303"/>
    </row>
    <row r="137" spans="1:15" ht="128.4" customHeight="1">
      <c r="A137" s="305">
        <v>134</v>
      </c>
      <c r="B137" s="309" t="s">
        <v>330</v>
      </c>
      <c r="C137" s="309" t="s">
        <v>977</v>
      </c>
      <c r="D137" s="309" t="s">
        <v>978</v>
      </c>
      <c r="E137" s="309" t="s">
        <v>6</v>
      </c>
      <c r="F137" s="309" t="s">
        <v>183</v>
      </c>
      <c r="G137" s="309" t="s">
        <v>979</v>
      </c>
      <c r="H137" s="309" t="s">
        <v>326</v>
      </c>
      <c r="I137" s="309" t="s">
        <v>980</v>
      </c>
      <c r="J137" s="309" t="s">
        <v>453</v>
      </c>
      <c r="K137" s="309" t="s">
        <v>453</v>
      </c>
      <c r="L137" s="309"/>
      <c r="M137" s="309"/>
      <c r="N137" s="309">
        <v>30000</v>
      </c>
      <c r="O137" s="303"/>
    </row>
    <row r="138" spans="1:15" ht="100.8" customHeight="1">
      <c r="A138" s="305">
        <v>135</v>
      </c>
      <c r="B138" s="309" t="s">
        <v>330</v>
      </c>
      <c r="C138" s="309" t="s">
        <v>981</v>
      </c>
      <c r="D138" s="309" t="s">
        <v>982</v>
      </c>
      <c r="E138" s="309" t="s">
        <v>6</v>
      </c>
      <c r="F138" s="309" t="s">
        <v>183</v>
      </c>
      <c r="G138" s="309" t="s">
        <v>983</v>
      </c>
      <c r="H138" s="309" t="s">
        <v>326</v>
      </c>
      <c r="I138" s="309" t="s">
        <v>984</v>
      </c>
      <c r="J138" s="309" t="s">
        <v>453</v>
      </c>
      <c r="K138" s="309" t="s">
        <v>453</v>
      </c>
      <c r="L138" s="309"/>
      <c r="M138" s="309" t="s">
        <v>985</v>
      </c>
      <c r="N138" s="309">
        <v>30000</v>
      </c>
      <c r="O138" s="303"/>
    </row>
    <row r="139" spans="1:15" ht="60" customHeight="1">
      <c r="A139" s="305">
        <v>136</v>
      </c>
      <c r="B139" s="309" t="s">
        <v>330</v>
      </c>
      <c r="C139" s="309" t="s">
        <v>986</v>
      </c>
      <c r="D139" s="309" t="s">
        <v>987</v>
      </c>
      <c r="E139" s="309" t="s">
        <v>6</v>
      </c>
      <c r="F139" s="309" t="s">
        <v>183</v>
      </c>
      <c r="G139" s="309" t="s">
        <v>983</v>
      </c>
      <c r="H139" s="309" t="s">
        <v>326</v>
      </c>
      <c r="I139" s="309" t="s">
        <v>988</v>
      </c>
      <c r="J139" s="309" t="s">
        <v>453</v>
      </c>
      <c r="K139" s="309" t="s">
        <v>453</v>
      </c>
      <c r="L139" s="309"/>
      <c r="M139" s="309" t="s">
        <v>973</v>
      </c>
      <c r="N139" s="309" t="s">
        <v>989</v>
      </c>
      <c r="O139" s="303"/>
    </row>
    <row r="140" spans="1:15" ht="88.2" customHeight="1">
      <c r="A140" s="305">
        <v>137</v>
      </c>
      <c r="B140" s="309" t="s">
        <v>325</v>
      </c>
      <c r="C140" s="309" t="s">
        <v>990</v>
      </c>
      <c r="D140" s="309" t="s">
        <v>991</v>
      </c>
      <c r="E140" s="309" t="s">
        <v>992</v>
      </c>
      <c r="F140" s="309" t="s">
        <v>327</v>
      </c>
      <c r="G140" s="309" t="s">
        <v>993</v>
      </c>
      <c r="H140" s="309" t="s">
        <v>328</v>
      </c>
      <c r="I140" s="309" t="s">
        <v>994</v>
      </c>
      <c r="J140" s="309" t="s">
        <v>387</v>
      </c>
      <c r="K140" s="309"/>
      <c r="L140" s="309"/>
      <c r="M140" s="309" t="s">
        <v>995</v>
      </c>
      <c r="N140" s="309"/>
      <c r="O140" s="303"/>
    </row>
    <row r="141" spans="1:15" ht="113.4" customHeight="1">
      <c r="A141" s="305">
        <v>138</v>
      </c>
      <c r="B141" s="309" t="s">
        <v>325</v>
      </c>
      <c r="C141" s="309" t="s">
        <v>767</v>
      </c>
      <c r="D141" s="309" t="s">
        <v>996</v>
      </c>
      <c r="E141" s="309" t="s">
        <v>340</v>
      </c>
      <c r="F141" s="309" t="s">
        <v>183</v>
      </c>
      <c r="G141" s="309" t="s">
        <v>621</v>
      </c>
      <c r="H141" s="309" t="s">
        <v>326</v>
      </c>
      <c r="I141" s="309" t="s">
        <v>997</v>
      </c>
      <c r="J141" s="309" t="s">
        <v>387</v>
      </c>
      <c r="K141" s="309"/>
      <c r="L141" s="309"/>
      <c r="M141" s="309" t="s">
        <v>508</v>
      </c>
      <c r="N141" s="309"/>
      <c r="O141" s="303"/>
    </row>
    <row r="142" spans="1:15" ht="41.4" customHeight="1">
      <c r="A142" s="305">
        <v>139</v>
      </c>
      <c r="B142" s="309" t="s">
        <v>325</v>
      </c>
      <c r="C142" s="309" t="s">
        <v>998</v>
      </c>
      <c r="D142" s="309" t="s">
        <v>999</v>
      </c>
      <c r="E142" s="309" t="s">
        <v>6</v>
      </c>
      <c r="F142" s="309" t="s">
        <v>183</v>
      </c>
      <c r="G142" s="309" t="s">
        <v>1000</v>
      </c>
      <c r="H142" s="309" t="s">
        <v>326</v>
      </c>
      <c r="I142" s="309" t="s">
        <v>1001</v>
      </c>
      <c r="J142" s="309" t="s">
        <v>387</v>
      </c>
      <c r="K142" s="309"/>
      <c r="L142" s="309"/>
      <c r="M142" s="309" t="s">
        <v>476</v>
      </c>
      <c r="N142" s="309"/>
      <c r="O142" s="303"/>
    </row>
    <row r="143" spans="1:15" ht="70.2" customHeight="1">
      <c r="A143" s="305">
        <v>140</v>
      </c>
      <c r="B143" s="309" t="s">
        <v>325</v>
      </c>
      <c r="C143" s="309" t="s">
        <v>1002</v>
      </c>
      <c r="D143" s="309" t="s">
        <v>1003</v>
      </c>
      <c r="E143" s="309" t="s">
        <v>6</v>
      </c>
      <c r="F143" s="309" t="s">
        <v>183</v>
      </c>
      <c r="G143" s="309" t="s">
        <v>1004</v>
      </c>
      <c r="H143" s="309" t="s">
        <v>326</v>
      </c>
      <c r="I143" s="309" t="s">
        <v>1005</v>
      </c>
      <c r="J143" s="309" t="s">
        <v>387</v>
      </c>
      <c r="K143" s="309"/>
      <c r="L143" s="309"/>
      <c r="M143" s="309" t="s">
        <v>399</v>
      </c>
      <c r="N143" s="309">
        <v>15000</v>
      </c>
      <c r="O143" s="303"/>
    </row>
    <row r="144" spans="1:15" ht="71.400000000000006" customHeight="1">
      <c r="A144" s="305">
        <v>141</v>
      </c>
      <c r="B144" s="309" t="s">
        <v>325</v>
      </c>
      <c r="C144" s="309" t="s">
        <v>1006</v>
      </c>
      <c r="D144" s="309" t="s">
        <v>1007</v>
      </c>
      <c r="E144" s="309" t="s">
        <v>6</v>
      </c>
      <c r="F144" s="309" t="s">
        <v>183</v>
      </c>
      <c r="G144" s="309" t="s">
        <v>1008</v>
      </c>
      <c r="H144" s="309" t="s">
        <v>326</v>
      </c>
      <c r="I144" s="309" t="s">
        <v>1009</v>
      </c>
      <c r="J144" s="309" t="s">
        <v>387</v>
      </c>
      <c r="K144" s="309"/>
      <c r="L144" s="309"/>
      <c r="M144" s="309" t="s">
        <v>399</v>
      </c>
      <c r="N144" s="309"/>
      <c r="O144" s="303"/>
    </row>
    <row r="145" spans="1:15" ht="67.2" customHeight="1">
      <c r="A145" s="305">
        <v>142</v>
      </c>
      <c r="B145" s="309" t="s">
        <v>325</v>
      </c>
      <c r="C145" s="309" t="s">
        <v>1010</v>
      </c>
      <c r="D145" s="309" t="s">
        <v>1011</v>
      </c>
      <c r="E145" s="309" t="s">
        <v>6</v>
      </c>
      <c r="F145" s="309" t="s">
        <v>183</v>
      </c>
      <c r="G145" s="309" t="s">
        <v>1012</v>
      </c>
      <c r="H145" s="309" t="s">
        <v>326</v>
      </c>
      <c r="I145" s="309" t="s">
        <v>1013</v>
      </c>
      <c r="J145" s="309" t="s">
        <v>387</v>
      </c>
      <c r="K145" s="309"/>
      <c r="L145" s="309"/>
      <c r="M145" s="309" t="s">
        <v>399</v>
      </c>
      <c r="N145" s="309"/>
      <c r="O145" s="303"/>
    </row>
    <row r="146" spans="1:15" ht="46.8">
      <c r="A146" s="305">
        <v>143</v>
      </c>
      <c r="B146" s="309" t="s">
        <v>325</v>
      </c>
      <c r="C146" s="309" t="s">
        <v>1014</v>
      </c>
      <c r="D146" s="309" t="s">
        <v>1015</v>
      </c>
      <c r="E146" s="309" t="s">
        <v>340</v>
      </c>
      <c r="F146" s="309" t="s">
        <v>183</v>
      </c>
      <c r="G146" s="309" t="s">
        <v>1016</v>
      </c>
      <c r="H146" s="309" t="s">
        <v>326</v>
      </c>
      <c r="I146" s="309" t="s">
        <v>1017</v>
      </c>
      <c r="J146" s="309" t="s">
        <v>387</v>
      </c>
      <c r="K146" s="309"/>
      <c r="L146" s="309"/>
      <c r="M146" s="309" t="s">
        <v>508</v>
      </c>
      <c r="N146" s="309"/>
      <c r="O146" s="303"/>
    </row>
    <row r="147" spans="1:15" ht="62.4">
      <c r="A147" s="305">
        <v>144</v>
      </c>
      <c r="B147" s="309" t="s">
        <v>325</v>
      </c>
      <c r="C147" s="309" t="s">
        <v>1018</v>
      </c>
      <c r="D147" s="309" t="s">
        <v>1019</v>
      </c>
      <c r="E147" s="309" t="s">
        <v>5</v>
      </c>
      <c r="F147" s="309" t="s">
        <v>183</v>
      </c>
      <c r="G147" s="309" t="s">
        <v>1020</v>
      </c>
      <c r="H147" s="309" t="s">
        <v>326</v>
      </c>
      <c r="I147" s="309" t="s">
        <v>1021</v>
      </c>
      <c r="J147" s="309" t="s">
        <v>387</v>
      </c>
      <c r="K147" s="309"/>
      <c r="L147" s="309"/>
      <c r="M147" s="309" t="s">
        <v>525</v>
      </c>
      <c r="N147" s="309"/>
      <c r="O147" s="303"/>
    </row>
    <row r="148" spans="1:15" ht="46.8">
      <c r="A148" s="305">
        <v>145</v>
      </c>
      <c r="B148" s="309" t="s">
        <v>325</v>
      </c>
      <c r="C148" s="309" t="s">
        <v>1022</v>
      </c>
      <c r="D148" s="309" t="s">
        <v>1023</v>
      </c>
      <c r="E148" s="309" t="s">
        <v>6</v>
      </c>
      <c r="F148" s="309" t="s">
        <v>183</v>
      </c>
      <c r="G148" s="309" t="s">
        <v>1024</v>
      </c>
      <c r="H148" s="309" t="s">
        <v>326</v>
      </c>
      <c r="I148" s="309" t="s">
        <v>1025</v>
      </c>
      <c r="J148" s="309" t="s">
        <v>387</v>
      </c>
      <c r="K148" s="309"/>
      <c r="L148" s="309"/>
      <c r="M148" s="309" t="s">
        <v>1026</v>
      </c>
      <c r="N148" s="309"/>
      <c r="O148" s="303"/>
    </row>
    <row r="149" spans="1:15" ht="109.2">
      <c r="A149" s="305">
        <v>146</v>
      </c>
      <c r="B149" s="309" t="s">
        <v>325</v>
      </c>
      <c r="C149" s="309" t="s">
        <v>1027</v>
      </c>
      <c r="D149" s="309" t="s">
        <v>1028</v>
      </c>
      <c r="E149" s="309" t="s">
        <v>4</v>
      </c>
      <c r="F149" s="309" t="s">
        <v>364</v>
      </c>
      <c r="G149" s="309" t="s">
        <v>1029</v>
      </c>
      <c r="H149" s="309" t="s">
        <v>326</v>
      </c>
      <c r="I149" s="309" t="s">
        <v>1030</v>
      </c>
      <c r="J149" s="309" t="s">
        <v>1031</v>
      </c>
      <c r="K149" s="309" t="s">
        <v>1032</v>
      </c>
      <c r="L149" s="309" t="s">
        <v>344</v>
      </c>
      <c r="M149" s="309" t="s">
        <v>1032</v>
      </c>
      <c r="N149" s="309">
        <v>150000</v>
      </c>
      <c r="O149" s="303"/>
    </row>
    <row r="150" spans="1:15" ht="117" customHeight="1">
      <c r="A150" s="305">
        <v>147</v>
      </c>
      <c r="B150" s="309" t="s">
        <v>325</v>
      </c>
      <c r="C150" s="309" t="s">
        <v>1033</v>
      </c>
      <c r="D150" s="309" t="s">
        <v>351</v>
      </c>
      <c r="E150" s="309" t="s">
        <v>6</v>
      </c>
      <c r="F150" s="309" t="s">
        <v>183</v>
      </c>
      <c r="G150" s="309" t="s">
        <v>1034</v>
      </c>
      <c r="H150" s="309" t="s">
        <v>326</v>
      </c>
      <c r="I150" s="309" t="s">
        <v>1035</v>
      </c>
      <c r="J150" s="309" t="s">
        <v>387</v>
      </c>
      <c r="K150" s="309"/>
      <c r="L150" s="309"/>
      <c r="M150" s="309" t="s">
        <v>1026</v>
      </c>
      <c r="N150" s="309"/>
      <c r="O150" s="303"/>
    </row>
    <row r="151" spans="1:15" ht="135" customHeight="1">
      <c r="A151" s="305">
        <v>148</v>
      </c>
      <c r="B151" s="309" t="s">
        <v>325</v>
      </c>
      <c r="C151" s="309" t="s">
        <v>1036</v>
      </c>
      <c r="D151" s="309" t="s">
        <v>1037</v>
      </c>
      <c r="E151" s="309" t="s">
        <v>4</v>
      </c>
      <c r="F151" s="309" t="s">
        <v>183</v>
      </c>
      <c r="G151" s="309" t="s">
        <v>1038</v>
      </c>
      <c r="H151" s="309" t="s">
        <v>326</v>
      </c>
      <c r="I151" s="309" t="s">
        <v>1039</v>
      </c>
      <c r="J151" s="309" t="s">
        <v>387</v>
      </c>
      <c r="K151" s="309"/>
      <c r="L151" s="309"/>
      <c r="M151" s="309" t="s">
        <v>508</v>
      </c>
      <c r="N151" s="309"/>
      <c r="O151" s="303"/>
    </row>
    <row r="152" spans="1:15" ht="93.6">
      <c r="A152" s="305">
        <v>149</v>
      </c>
      <c r="B152" s="309" t="s">
        <v>325</v>
      </c>
      <c r="C152" s="309" t="s">
        <v>1040</v>
      </c>
      <c r="D152" s="309" t="s">
        <v>1041</v>
      </c>
      <c r="E152" s="309" t="s">
        <v>340</v>
      </c>
      <c r="F152" s="309" t="s">
        <v>183</v>
      </c>
      <c r="G152" s="309" t="s">
        <v>1042</v>
      </c>
      <c r="H152" s="309" t="s">
        <v>326</v>
      </c>
      <c r="I152" s="309" t="s">
        <v>1043</v>
      </c>
      <c r="J152" s="309" t="s">
        <v>387</v>
      </c>
      <c r="K152" s="309"/>
      <c r="L152" s="309"/>
      <c r="M152" s="309" t="s">
        <v>521</v>
      </c>
      <c r="N152" s="309"/>
      <c r="O152" s="303"/>
    </row>
    <row r="153" spans="1:15" ht="234.6" customHeight="1">
      <c r="A153" s="305">
        <v>150</v>
      </c>
      <c r="B153" s="309" t="s">
        <v>325</v>
      </c>
      <c r="C153" s="309" t="s">
        <v>1044</v>
      </c>
      <c r="D153" s="309" t="s">
        <v>1045</v>
      </c>
      <c r="E153" s="309" t="s">
        <v>1046</v>
      </c>
      <c r="F153" s="309" t="s">
        <v>183</v>
      </c>
      <c r="G153" s="309" t="s">
        <v>1047</v>
      </c>
      <c r="H153" s="309" t="s">
        <v>326</v>
      </c>
      <c r="I153" s="309" t="s">
        <v>1048</v>
      </c>
      <c r="J153" s="309" t="s">
        <v>387</v>
      </c>
      <c r="K153" s="309"/>
      <c r="L153" s="309"/>
      <c r="M153" s="309" t="s">
        <v>1032</v>
      </c>
      <c r="N153" s="309"/>
      <c r="O153" s="303"/>
    </row>
    <row r="154" spans="1:15" ht="352.8" customHeight="1">
      <c r="A154" s="305">
        <v>151</v>
      </c>
      <c r="B154" s="309" t="s">
        <v>330</v>
      </c>
      <c r="C154" s="309" t="s">
        <v>367</v>
      </c>
      <c r="D154" s="309" t="s">
        <v>1049</v>
      </c>
      <c r="E154" s="309" t="s">
        <v>4</v>
      </c>
      <c r="F154" s="309" t="s">
        <v>183</v>
      </c>
      <c r="G154" s="309">
        <v>45119</v>
      </c>
      <c r="H154" s="309" t="s">
        <v>326</v>
      </c>
      <c r="I154" s="309" t="s">
        <v>1050</v>
      </c>
      <c r="J154" s="309" t="s">
        <v>453</v>
      </c>
      <c r="K154" s="309" t="s">
        <v>453</v>
      </c>
      <c r="L154" s="309"/>
      <c r="M154" s="309" t="s">
        <v>1051</v>
      </c>
      <c r="N154" s="309">
        <v>50000</v>
      </c>
      <c r="O154" s="303"/>
    </row>
    <row r="155" spans="1:15" ht="103.8" customHeight="1">
      <c r="A155" s="305">
        <v>152</v>
      </c>
      <c r="B155" s="309" t="s">
        <v>330</v>
      </c>
      <c r="C155" s="309" t="s">
        <v>1052</v>
      </c>
      <c r="D155" s="309" t="s">
        <v>1053</v>
      </c>
      <c r="E155" s="309" t="s">
        <v>6</v>
      </c>
      <c r="F155" s="309" t="s">
        <v>183</v>
      </c>
      <c r="G155" s="309">
        <v>45138</v>
      </c>
      <c r="H155" s="309" t="s">
        <v>326</v>
      </c>
      <c r="I155" s="309" t="s">
        <v>1054</v>
      </c>
      <c r="J155" s="309" t="s">
        <v>453</v>
      </c>
      <c r="K155" s="309" t="s">
        <v>453</v>
      </c>
      <c r="L155" s="309"/>
      <c r="M155" s="309" t="s">
        <v>905</v>
      </c>
      <c r="N155" s="309">
        <v>15000</v>
      </c>
      <c r="O155" s="303"/>
    </row>
    <row r="156" spans="1:15" ht="93.6">
      <c r="A156" s="305">
        <v>153</v>
      </c>
      <c r="B156" s="309" t="s">
        <v>330</v>
      </c>
      <c r="C156" s="309" t="s">
        <v>353</v>
      </c>
      <c r="D156" s="309" t="s">
        <v>1055</v>
      </c>
      <c r="E156" s="309" t="s">
        <v>6</v>
      </c>
      <c r="F156" s="309" t="s">
        <v>364</v>
      </c>
      <c r="G156" s="309">
        <v>45139</v>
      </c>
      <c r="H156" s="309" t="s">
        <v>346</v>
      </c>
      <c r="I156" s="309" t="s">
        <v>1056</v>
      </c>
      <c r="J156" s="309" t="s">
        <v>453</v>
      </c>
      <c r="K156" s="309" t="s">
        <v>453</v>
      </c>
      <c r="L156" s="309"/>
      <c r="M156" s="309" t="s">
        <v>1057</v>
      </c>
      <c r="N156" s="309" t="s">
        <v>1058</v>
      </c>
      <c r="O156" s="303"/>
    </row>
    <row r="157" spans="1:15" ht="109.2">
      <c r="A157" s="305">
        <v>154</v>
      </c>
      <c r="B157" s="309" t="s">
        <v>330</v>
      </c>
      <c r="C157" s="309" t="s">
        <v>542</v>
      </c>
      <c r="D157" s="309" t="s">
        <v>1059</v>
      </c>
      <c r="E157" s="309" t="s">
        <v>4</v>
      </c>
      <c r="F157" s="309" t="s">
        <v>183</v>
      </c>
      <c r="G157" s="309">
        <v>45139</v>
      </c>
      <c r="H157" s="309" t="s">
        <v>333</v>
      </c>
      <c r="I157" s="309" t="s">
        <v>1060</v>
      </c>
      <c r="J157" s="309" t="s">
        <v>453</v>
      </c>
      <c r="K157" s="309" t="s">
        <v>453</v>
      </c>
      <c r="L157" s="309" t="s">
        <v>1061</v>
      </c>
      <c r="M157" s="309"/>
      <c r="N157" s="309"/>
      <c r="O157" s="303"/>
    </row>
    <row r="158" spans="1:15" ht="124.8">
      <c r="A158" s="305">
        <v>155</v>
      </c>
      <c r="B158" s="309" t="s">
        <v>330</v>
      </c>
      <c r="C158" s="309" t="s">
        <v>359</v>
      </c>
      <c r="D158" s="309" t="s">
        <v>1062</v>
      </c>
      <c r="E158" s="309" t="s">
        <v>4</v>
      </c>
      <c r="F158" s="309" t="s">
        <v>331</v>
      </c>
      <c r="G158" s="309">
        <v>45140</v>
      </c>
      <c r="H158" s="309" t="s">
        <v>326</v>
      </c>
      <c r="I158" s="309" t="s">
        <v>1063</v>
      </c>
      <c r="J158" s="309" t="s">
        <v>453</v>
      </c>
      <c r="K158" s="309" t="s">
        <v>453</v>
      </c>
      <c r="L158" s="309"/>
      <c r="M158" s="309" t="s">
        <v>931</v>
      </c>
      <c r="N158" s="309" t="s">
        <v>1064</v>
      </c>
      <c r="O158" s="303"/>
    </row>
    <row r="159" spans="1:15" ht="116.4" customHeight="1">
      <c r="A159" s="305">
        <v>156</v>
      </c>
      <c r="B159" s="309" t="s">
        <v>330</v>
      </c>
      <c r="C159" s="309" t="s">
        <v>1065</v>
      </c>
      <c r="D159" s="309" t="s">
        <v>1066</v>
      </c>
      <c r="E159" s="309" t="s">
        <v>4</v>
      </c>
      <c r="F159" s="309" t="s">
        <v>331</v>
      </c>
      <c r="G159" s="309">
        <v>45142</v>
      </c>
      <c r="H159" s="309" t="s">
        <v>326</v>
      </c>
      <c r="I159" s="309" t="s">
        <v>1067</v>
      </c>
      <c r="J159" s="309" t="s">
        <v>453</v>
      </c>
      <c r="K159" s="309" t="s">
        <v>453</v>
      </c>
      <c r="L159" s="309"/>
      <c r="M159" s="309" t="s">
        <v>345</v>
      </c>
      <c r="N159" s="309"/>
      <c r="O159" s="303"/>
    </row>
    <row r="160" spans="1:15" ht="200.4" customHeight="1">
      <c r="A160" s="305">
        <v>157</v>
      </c>
      <c r="B160" s="309" t="s">
        <v>330</v>
      </c>
      <c r="C160" s="309" t="s">
        <v>1068</v>
      </c>
      <c r="D160" s="309" t="s">
        <v>1069</v>
      </c>
      <c r="E160" s="309" t="s">
        <v>6</v>
      </c>
      <c r="F160" s="309" t="s">
        <v>331</v>
      </c>
      <c r="G160" s="309">
        <v>45147</v>
      </c>
      <c r="H160" s="309" t="s">
        <v>326</v>
      </c>
      <c r="I160" s="309" t="s">
        <v>1070</v>
      </c>
      <c r="J160" s="309" t="s">
        <v>453</v>
      </c>
      <c r="K160" s="309" t="s">
        <v>453</v>
      </c>
      <c r="L160" s="309"/>
      <c r="M160" s="309" t="s">
        <v>1071</v>
      </c>
      <c r="N160" s="309" t="s">
        <v>1058</v>
      </c>
      <c r="O160" s="303"/>
    </row>
    <row r="161" spans="1:15" ht="120" customHeight="1">
      <c r="A161" s="305">
        <v>158</v>
      </c>
      <c r="B161" s="309" t="s">
        <v>330</v>
      </c>
      <c r="C161" s="309" t="s">
        <v>1072</v>
      </c>
      <c r="D161" s="309" t="s">
        <v>1073</v>
      </c>
      <c r="E161" s="309" t="s">
        <v>6</v>
      </c>
      <c r="F161" s="309" t="s">
        <v>183</v>
      </c>
      <c r="G161" s="309">
        <v>45148</v>
      </c>
      <c r="H161" s="309" t="s">
        <v>326</v>
      </c>
      <c r="I161" s="309" t="s">
        <v>1074</v>
      </c>
      <c r="J161" s="309" t="s">
        <v>453</v>
      </c>
      <c r="K161" s="309" t="s">
        <v>453</v>
      </c>
      <c r="L161" s="309"/>
      <c r="M161" s="309" t="s">
        <v>1075</v>
      </c>
      <c r="N161" s="309">
        <v>150000</v>
      </c>
      <c r="O161" s="303"/>
    </row>
    <row r="162" spans="1:15" ht="99.6" customHeight="1">
      <c r="A162" s="305">
        <v>159</v>
      </c>
      <c r="B162" s="309" t="s">
        <v>330</v>
      </c>
      <c r="C162" s="309" t="s">
        <v>1076</v>
      </c>
      <c r="D162" s="309" t="s">
        <v>1077</v>
      </c>
      <c r="E162" s="309" t="s">
        <v>6</v>
      </c>
      <c r="F162" s="309" t="s">
        <v>183</v>
      </c>
      <c r="G162" s="309">
        <v>45158</v>
      </c>
      <c r="H162" s="309" t="s">
        <v>346</v>
      </c>
      <c r="I162" s="309" t="s">
        <v>1078</v>
      </c>
      <c r="J162" s="309" t="s">
        <v>453</v>
      </c>
      <c r="K162" s="309" t="s">
        <v>453</v>
      </c>
      <c r="L162" s="309"/>
      <c r="M162" s="309" t="s">
        <v>1079</v>
      </c>
      <c r="N162" s="309" t="s">
        <v>1058</v>
      </c>
      <c r="O162" s="303"/>
    </row>
    <row r="163" spans="1:15" ht="78">
      <c r="A163" s="305">
        <v>160</v>
      </c>
      <c r="B163" s="309" t="s">
        <v>330</v>
      </c>
      <c r="C163" s="309" t="s">
        <v>1080</v>
      </c>
      <c r="D163" s="309" t="s">
        <v>1081</v>
      </c>
      <c r="E163" s="309" t="s">
        <v>4</v>
      </c>
      <c r="F163" s="309" t="s">
        <v>183</v>
      </c>
      <c r="G163" s="309">
        <v>45158</v>
      </c>
      <c r="H163" s="309" t="s">
        <v>333</v>
      </c>
      <c r="I163" s="309" t="s">
        <v>1082</v>
      </c>
      <c r="J163" s="309" t="s">
        <v>453</v>
      </c>
      <c r="K163" s="309" t="s">
        <v>453</v>
      </c>
      <c r="L163" s="309" t="s">
        <v>1061</v>
      </c>
      <c r="M163" s="309"/>
      <c r="N163" s="309"/>
      <c r="O163" s="303"/>
    </row>
    <row r="164" spans="1:15" ht="141" customHeight="1">
      <c r="A164" s="305">
        <v>161</v>
      </c>
      <c r="B164" s="309" t="s">
        <v>330</v>
      </c>
      <c r="C164" s="309" t="s">
        <v>1083</v>
      </c>
      <c r="D164" s="309" t="s">
        <v>1084</v>
      </c>
      <c r="E164" s="309" t="s">
        <v>1085</v>
      </c>
      <c r="F164" s="309" t="s">
        <v>183</v>
      </c>
      <c r="G164" s="309">
        <v>45159</v>
      </c>
      <c r="H164" s="309" t="s">
        <v>333</v>
      </c>
      <c r="I164" s="309" t="s">
        <v>1086</v>
      </c>
      <c r="J164" s="309" t="s">
        <v>453</v>
      </c>
      <c r="K164" s="309" t="s">
        <v>453</v>
      </c>
      <c r="L164" s="309" t="s">
        <v>1061</v>
      </c>
      <c r="M164" s="309"/>
      <c r="N164" s="309"/>
      <c r="O164" s="303"/>
    </row>
    <row r="165" spans="1:15" ht="117" customHeight="1">
      <c r="A165" s="305">
        <v>162</v>
      </c>
      <c r="B165" s="309" t="s">
        <v>330</v>
      </c>
      <c r="C165" s="309" t="s">
        <v>1087</v>
      </c>
      <c r="D165" s="309" t="s">
        <v>1088</v>
      </c>
      <c r="E165" s="309" t="s">
        <v>5</v>
      </c>
      <c r="F165" s="309" t="s">
        <v>331</v>
      </c>
      <c r="G165" s="309">
        <v>45161</v>
      </c>
      <c r="H165" s="309" t="s">
        <v>326</v>
      </c>
      <c r="I165" s="309" t="s">
        <v>1089</v>
      </c>
      <c r="J165" s="309" t="s">
        <v>453</v>
      </c>
      <c r="K165" s="309" t="s">
        <v>453</v>
      </c>
      <c r="L165" s="309"/>
      <c r="M165" s="309" t="s">
        <v>1090</v>
      </c>
      <c r="N165" s="309" t="s">
        <v>932</v>
      </c>
      <c r="O165" s="303"/>
    </row>
    <row r="166" spans="1:15" ht="105.6" customHeight="1">
      <c r="A166" s="305">
        <v>163</v>
      </c>
      <c r="B166" s="309" t="s">
        <v>330</v>
      </c>
      <c r="C166" s="309" t="s">
        <v>359</v>
      </c>
      <c r="D166" s="309" t="s">
        <v>1091</v>
      </c>
      <c r="E166" s="309" t="s">
        <v>6</v>
      </c>
      <c r="F166" s="309" t="s">
        <v>331</v>
      </c>
      <c r="G166" s="309">
        <v>45162</v>
      </c>
      <c r="H166" s="309" t="s">
        <v>326</v>
      </c>
      <c r="I166" s="309" t="s">
        <v>1092</v>
      </c>
      <c r="J166" s="309" t="s">
        <v>453</v>
      </c>
      <c r="K166" s="309" t="s">
        <v>453</v>
      </c>
      <c r="L166" s="309"/>
      <c r="M166" s="309" t="s">
        <v>1093</v>
      </c>
      <c r="N166" s="309">
        <v>30000</v>
      </c>
      <c r="O166" s="303"/>
    </row>
    <row r="167" spans="1:15" ht="156">
      <c r="A167" s="305">
        <v>164</v>
      </c>
      <c r="B167" s="309" t="s">
        <v>338</v>
      </c>
      <c r="C167" s="309" t="s">
        <v>1094</v>
      </c>
      <c r="D167" s="309" t="s">
        <v>1567</v>
      </c>
      <c r="E167" s="309" t="s">
        <v>5</v>
      </c>
      <c r="F167" s="309" t="s">
        <v>332</v>
      </c>
      <c r="G167" s="309" t="s">
        <v>1095</v>
      </c>
      <c r="H167" s="309" t="s">
        <v>333</v>
      </c>
      <c r="I167" s="309" t="s">
        <v>1096</v>
      </c>
      <c r="J167" s="309" t="s">
        <v>1097</v>
      </c>
      <c r="K167" s="309" t="s">
        <v>1098</v>
      </c>
      <c r="L167" s="309" t="s">
        <v>344</v>
      </c>
      <c r="M167" s="309" t="s">
        <v>1099</v>
      </c>
      <c r="N167" s="309"/>
      <c r="O167" s="303"/>
    </row>
    <row r="168" spans="1:15" ht="162" customHeight="1">
      <c r="A168" s="305">
        <v>165</v>
      </c>
      <c r="B168" s="309" t="s">
        <v>338</v>
      </c>
      <c r="C168" s="309" t="s">
        <v>1100</v>
      </c>
      <c r="D168" s="309" t="s">
        <v>1101</v>
      </c>
      <c r="E168" s="309" t="s">
        <v>4</v>
      </c>
      <c r="F168" s="309" t="s">
        <v>332</v>
      </c>
      <c r="G168" s="309" t="s">
        <v>1102</v>
      </c>
      <c r="H168" s="309" t="s">
        <v>333</v>
      </c>
      <c r="I168" s="309" t="s">
        <v>1103</v>
      </c>
      <c r="J168" s="309" t="s">
        <v>1104</v>
      </c>
      <c r="K168" s="309" t="s">
        <v>1105</v>
      </c>
      <c r="L168" s="309" t="s">
        <v>344</v>
      </c>
      <c r="M168" s="309" t="s">
        <v>341</v>
      </c>
      <c r="N168" s="309"/>
      <c r="O168" s="303"/>
    </row>
    <row r="169" spans="1:15" ht="180.6" customHeight="1">
      <c r="A169" s="305">
        <v>166</v>
      </c>
      <c r="B169" s="309" t="s">
        <v>338</v>
      </c>
      <c r="C169" s="309" t="s">
        <v>366</v>
      </c>
      <c r="D169" s="309" t="s">
        <v>1106</v>
      </c>
      <c r="E169" s="309" t="s">
        <v>5</v>
      </c>
      <c r="F169" s="309" t="s">
        <v>329</v>
      </c>
      <c r="G169" s="309" t="s">
        <v>1107</v>
      </c>
      <c r="H169" s="309" t="s">
        <v>1108</v>
      </c>
      <c r="I169" s="309" t="s">
        <v>1109</v>
      </c>
      <c r="J169" s="309" t="s">
        <v>801</v>
      </c>
      <c r="K169" s="309" t="s">
        <v>333</v>
      </c>
      <c r="L169" s="309" t="s">
        <v>333</v>
      </c>
      <c r="M169" s="309" t="s">
        <v>1110</v>
      </c>
      <c r="N169" s="309"/>
      <c r="O169" s="303"/>
    </row>
    <row r="170" spans="1:15" ht="78">
      <c r="A170" s="305">
        <v>167</v>
      </c>
      <c r="B170" s="309" t="s">
        <v>335</v>
      </c>
      <c r="C170" s="309" t="s">
        <v>1111</v>
      </c>
      <c r="D170" s="309" t="s">
        <v>1112</v>
      </c>
      <c r="E170" s="309" t="s">
        <v>4</v>
      </c>
      <c r="F170" s="309" t="s">
        <v>640</v>
      </c>
      <c r="G170" s="309">
        <v>45142</v>
      </c>
      <c r="H170" s="309" t="s">
        <v>326</v>
      </c>
      <c r="I170" s="309" t="s">
        <v>1568</v>
      </c>
      <c r="J170" s="309" t="s">
        <v>343</v>
      </c>
      <c r="K170" s="309"/>
      <c r="L170" s="309"/>
      <c r="M170" s="309" t="s">
        <v>1113</v>
      </c>
      <c r="N170" s="309"/>
      <c r="O170" s="303"/>
    </row>
    <row r="171" spans="1:15" ht="104.4" customHeight="1">
      <c r="A171" s="305">
        <v>168</v>
      </c>
      <c r="B171" s="309" t="s">
        <v>335</v>
      </c>
      <c r="C171" s="309" t="s">
        <v>1114</v>
      </c>
      <c r="D171" s="309" t="s">
        <v>1115</v>
      </c>
      <c r="E171" s="309" t="s">
        <v>4</v>
      </c>
      <c r="F171" s="309" t="s">
        <v>640</v>
      </c>
      <c r="G171" s="309">
        <v>45150</v>
      </c>
      <c r="H171" s="309" t="s">
        <v>326</v>
      </c>
      <c r="I171" s="309" t="s">
        <v>1116</v>
      </c>
      <c r="J171" s="309" t="s">
        <v>343</v>
      </c>
      <c r="K171" s="309"/>
      <c r="L171" s="309"/>
      <c r="M171" s="309" t="s">
        <v>1117</v>
      </c>
      <c r="N171" s="309"/>
      <c r="O171" s="303"/>
    </row>
    <row r="172" spans="1:15" ht="88.8" customHeight="1">
      <c r="A172" s="305">
        <v>169</v>
      </c>
      <c r="B172" s="309" t="s">
        <v>335</v>
      </c>
      <c r="C172" s="309" t="s">
        <v>1118</v>
      </c>
      <c r="D172" s="309" t="s">
        <v>1119</v>
      </c>
      <c r="E172" s="309" t="s">
        <v>4</v>
      </c>
      <c r="F172" s="309" t="s">
        <v>640</v>
      </c>
      <c r="G172" s="309">
        <v>45153</v>
      </c>
      <c r="H172" s="309" t="s">
        <v>326</v>
      </c>
      <c r="I172" s="309" t="s">
        <v>1120</v>
      </c>
      <c r="J172" s="309" t="s">
        <v>661</v>
      </c>
      <c r="K172" s="309" t="s">
        <v>1121</v>
      </c>
      <c r="L172" s="309" t="s">
        <v>334</v>
      </c>
      <c r="M172" s="309" t="s">
        <v>1122</v>
      </c>
      <c r="N172" s="309"/>
      <c r="O172" s="303"/>
    </row>
    <row r="173" spans="1:15" ht="100.8" customHeight="1">
      <c r="A173" s="305">
        <v>170</v>
      </c>
      <c r="B173" s="309" t="s">
        <v>335</v>
      </c>
      <c r="C173" s="309" t="s">
        <v>1123</v>
      </c>
      <c r="D173" s="309" t="s">
        <v>1124</v>
      </c>
      <c r="E173" s="309" t="s">
        <v>4</v>
      </c>
      <c r="F173" s="309" t="s">
        <v>640</v>
      </c>
      <c r="G173" s="309">
        <v>45154</v>
      </c>
      <c r="H173" s="309" t="s">
        <v>346</v>
      </c>
      <c r="I173" s="309" t="s">
        <v>1125</v>
      </c>
      <c r="J173" s="309" t="s">
        <v>343</v>
      </c>
      <c r="K173" s="309"/>
      <c r="L173" s="309"/>
      <c r="M173" s="309" t="s">
        <v>891</v>
      </c>
      <c r="N173" s="309">
        <v>50000</v>
      </c>
      <c r="O173" s="303"/>
    </row>
    <row r="174" spans="1:15" ht="88.2" customHeight="1">
      <c r="A174" s="305">
        <v>171</v>
      </c>
      <c r="B174" s="309" t="s">
        <v>335</v>
      </c>
      <c r="C174" s="309" t="s">
        <v>887</v>
      </c>
      <c r="D174" s="309" t="s">
        <v>1126</v>
      </c>
      <c r="E174" s="309" t="s">
        <v>4</v>
      </c>
      <c r="F174" s="309" t="s">
        <v>640</v>
      </c>
      <c r="G174" s="309">
        <v>45156</v>
      </c>
      <c r="H174" s="309" t="s">
        <v>326</v>
      </c>
      <c r="I174" s="309" t="s">
        <v>1127</v>
      </c>
      <c r="J174" s="309" t="s">
        <v>343</v>
      </c>
      <c r="K174" s="309"/>
      <c r="L174" s="309"/>
      <c r="M174" s="309" t="s">
        <v>1128</v>
      </c>
      <c r="N174" s="309"/>
      <c r="O174" s="303"/>
    </row>
    <row r="175" spans="1:15" ht="144.6" customHeight="1">
      <c r="A175" s="305">
        <v>172</v>
      </c>
      <c r="B175" s="309" t="s">
        <v>335</v>
      </c>
      <c r="C175" s="309" t="s">
        <v>336</v>
      </c>
      <c r="D175" s="309" t="s">
        <v>1129</v>
      </c>
      <c r="E175" s="309" t="s">
        <v>6</v>
      </c>
      <c r="F175" s="309" t="s">
        <v>640</v>
      </c>
      <c r="G175" s="309">
        <v>45160</v>
      </c>
      <c r="H175" s="309" t="s">
        <v>326</v>
      </c>
      <c r="I175" s="309" t="s">
        <v>1569</v>
      </c>
      <c r="J175" s="309" t="s">
        <v>343</v>
      </c>
      <c r="K175" s="309"/>
      <c r="L175" s="309"/>
      <c r="M175" s="309" t="s">
        <v>1130</v>
      </c>
      <c r="N175" s="309"/>
      <c r="O175" s="303"/>
    </row>
    <row r="176" spans="1:15" ht="46.8">
      <c r="A176" s="305">
        <v>173</v>
      </c>
      <c r="B176" s="309" t="s">
        <v>335</v>
      </c>
      <c r="C176" s="309" t="s">
        <v>655</v>
      </c>
      <c r="D176" s="309" t="s">
        <v>1131</v>
      </c>
      <c r="E176" s="309" t="s">
        <v>6</v>
      </c>
      <c r="F176" s="309" t="s">
        <v>640</v>
      </c>
      <c r="G176" s="309">
        <v>45162</v>
      </c>
      <c r="H176" s="309" t="s">
        <v>326</v>
      </c>
      <c r="I176" s="309" t="s">
        <v>1132</v>
      </c>
      <c r="J176" s="309" t="s">
        <v>343</v>
      </c>
      <c r="K176" s="309"/>
      <c r="L176" s="309"/>
      <c r="M176" s="309" t="s">
        <v>1133</v>
      </c>
      <c r="N176" s="309">
        <v>15000</v>
      </c>
      <c r="O176" s="303"/>
    </row>
    <row r="177" spans="1:15" ht="166.2" customHeight="1">
      <c r="A177" s="305">
        <v>174</v>
      </c>
      <c r="B177" s="309" t="s">
        <v>338</v>
      </c>
      <c r="C177" s="309" t="s">
        <v>826</v>
      </c>
      <c r="D177" s="309" t="s">
        <v>1134</v>
      </c>
      <c r="E177" s="309" t="s">
        <v>4</v>
      </c>
      <c r="F177" s="309" t="s">
        <v>332</v>
      </c>
      <c r="G177" s="309" t="s">
        <v>1135</v>
      </c>
      <c r="H177" s="309" t="s">
        <v>333</v>
      </c>
      <c r="I177" s="309" t="s">
        <v>1136</v>
      </c>
      <c r="J177" s="309" t="s">
        <v>801</v>
      </c>
      <c r="K177" s="309" t="s">
        <v>333</v>
      </c>
      <c r="L177" s="309" t="s">
        <v>333</v>
      </c>
      <c r="M177" s="309" t="s">
        <v>341</v>
      </c>
      <c r="N177" s="309"/>
      <c r="O177" s="303"/>
    </row>
    <row r="178" spans="1:15" ht="135.6" customHeight="1">
      <c r="A178" s="305">
        <v>175</v>
      </c>
      <c r="B178" s="309" t="s">
        <v>338</v>
      </c>
      <c r="C178" s="309" t="s">
        <v>1137</v>
      </c>
      <c r="D178" s="309" t="s">
        <v>1138</v>
      </c>
      <c r="E178" s="309" t="s">
        <v>4</v>
      </c>
      <c r="F178" s="309" t="s">
        <v>332</v>
      </c>
      <c r="G178" s="309" t="s">
        <v>1139</v>
      </c>
      <c r="H178" s="309" t="s">
        <v>333</v>
      </c>
      <c r="I178" s="309" t="s">
        <v>1140</v>
      </c>
      <c r="J178" s="309" t="s">
        <v>1141</v>
      </c>
      <c r="K178" s="309" t="s">
        <v>1142</v>
      </c>
      <c r="L178" s="309" t="s">
        <v>334</v>
      </c>
      <c r="M178" s="309" t="s">
        <v>1143</v>
      </c>
      <c r="N178" s="309">
        <v>50000</v>
      </c>
      <c r="O178" s="303"/>
    </row>
    <row r="179" spans="1:15" ht="116.4" customHeight="1">
      <c r="A179" s="305">
        <v>176</v>
      </c>
      <c r="B179" s="309" t="s">
        <v>338</v>
      </c>
      <c r="C179" s="309" t="s">
        <v>1144</v>
      </c>
      <c r="D179" s="309" t="s">
        <v>1145</v>
      </c>
      <c r="E179" s="309" t="s">
        <v>4</v>
      </c>
      <c r="F179" s="309" t="s">
        <v>332</v>
      </c>
      <c r="G179" s="309" t="s">
        <v>1146</v>
      </c>
      <c r="H179" s="309" t="s">
        <v>333</v>
      </c>
      <c r="I179" s="309" t="s">
        <v>1147</v>
      </c>
      <c r="J179" s="309" t="s">
        <v>1148</v>
      </c>
      <c r="K179" s="309" t="s">
        <v>1149</v>
      </c>
      <c r="L179" s="309" t="s">
        <v>334</v>
      </c>
      <c r="M179" s="309" t="s">
        <v>1150</v>
      </c>
      <c r="N179" s="309">
        <v>50000</v>
      </c>
      <c r="O179" s="303"/>
    </row>
    <row r="180" spans="1:15" ht="83.4" customHeight="1">
      <c r="A180" s="305">
        <v>177</v>
      </c>
      <c r="B180" s="309" t="s">
        <v>338</v>
      </c>
      <c r="C180" s="309" t="s">
        <v>619</v>
      </c>
      <c r="D180" s="309" t="s">
        <v>1151</v>
      </c>
      <c r="E180" s="309" t="s">
        <v>4</v>
      </c>
      <c r="F180" s="309" t="s">
        <v>332</v>
      </c>
      <c r="G180" s="309">
        <v>45184</v>
      </c>
      <c r="H180" s="309" t="s">
        <v>333</v>
      </c>
      <c r="I180" s="309" t="s">
        <v>1152</v>
      </c>
      <c r="J180" s="309" t="s">
        <v>801</v>
      </c>
      <c r="K180" s="309" t="s">
        <v>333</v>
      </c>
      <c r="L180" s="309" t="s">
        <v>333</v>
      </c>
      <c r="M180" s="309" t="s">
        <v>796</v>
      </c>
      <c r="N180" s="309"/>
      <c r="O180" s="303"/>
    </row>
    <row r="181" spans="1:15" ht="135.6" customHeight="1">
      <c r="A181" s="305">
        <v>178</v>
      </c>
      <c r="B181" s="309" t="s">
        <v>338</v>
      </c>
      <c r="C181" s="309" t="s">
        <v>1153</v>
      </c>
      <c r="D181" s="309" t="s">
        <v>1154</v>
      </c>
      <c r="E181" s="309" t="s">
        <v>6</v>
      </c>
      <c r="F181" s="309" t="s">
        <v>332</v>
      </c>
      <c r="G181" s="309" t="s">
        <v>1155</v>
      </c>
      <c r="H181" s="309" t="s">
        <v>333</v>
      </c>
      <c r="I181" s="309" t="s">
        <v>1156</v>
      </c>
      <c r="J181" s="309" t="s">
        <v>801</v>
      </c>
      <c r="K181" s="309" t="s">
        <v>333</v>
      </c>
      <c r="L181" s="309" t="s">
        <v>333</v>
      </c>
      <c r="M181" s="309" t="s">
        <v>1157</v>
      </c>
      <c r="N181" s="309">
        <v>15000</v>
      </c>
      <c r="O181" s="303"/>
    </row>
    <row r="182" spans="1:15" ht="78">
      <c r="A182" s="305">
        <v>179</v>
      </c>
      <c r="B182" s="309" t="s">
        <v>338</v>
      </c>
      <c r="C182" s="309" t="s">
        <v>1158</v>
      </c>
      <c r="D182" s="309" t="s">
        <v>1159</v>
      </c>
      <c r="E182" s="309" t="s">
        <v>4</v>
      </c>
      <c r="F182" s="309" t="s">
        <v>332</v>
      </c>
      <c r="G182" s="309" t="s">
        <v>1160</v>
      </c>
      <c r="H182" s="309" t="s">
        <v>333</v>
      </c>
      <c r="I182" s="309" t="s">
        <v>1570</v>
      </c>
      <c r="J182" s="309" t="s">
        <v>1161</v>
      </c>
      <c r="K182" s="309" t="s">
        <v>1162</v>
      </c>
      <c r="L182" s="309" t="s">
        <v>347</v>
      </c>
      <c r="M182" s="309" t="s">
        <v>796</v>
      </c>
      <c r="N182" s="309"/>
      <c r="O182" s="303"/>
    </row>
    <row r="183" spans="1:15" ht="52.8" customHeight="1">
      <c r="A183" s="305">
        <v>180</v>
      </c>
      <c r="B183" s="309" t="s">
        <v>335</v>
      </c>
      <c r="C183" s="309" t="s">
        <v>350</v>
      </c>
      <c r="D183" s="309" t="s">
        <v>1163</v>
      </c>
      <c r="E183" s="309" t="s">
        <v>5</v>
      </c>
      <c r="F183" s="309" t="s">
        <v>46</v>
      </c>
      <c r="G183" s="309">
        <v>45170</v>
      </c>
      <c r="H183" s="309" t="s">
        <v>1164</v>
      </c>
      <c r="I183" s="309" t="s">
        <v>1165</v>
      </c>
      <c r="J183" s="309" t="s">
        <v>343</v>
      </c>
      <c r="K183" s="309"/>
      <c r="L183" s="309"/>
      <c r="M183" s="309" t="s">
        <v>654</v>
      </c>
      <c r="N183" s="309"/>
      <c r="O183" s="303"/>
    </row>
    <row r="184" spans="1:15" ht="78">
      <c r="A184" s="305">
        <v>181</v>
      </c>
      <c r="B184" s="309" t="s">
        <v>335</v>
      </c>
      <c r="C184" s="309" t="s">
        <v>1166</v>
      </c>
      <c r="D184" s="309" t="s">
        <v>1167</v>
      </c>
      <c r="E184" s="309" t="s">
        <v>6</v>
      </c>
      <c r="F184" s="309" t="s">
        <v>640</v>
      </c>
      <c r="G184" s="309">
        <v>45175</v>
      </c>
      <c r="H184" s="309" t="s">
        <v>326</v>
      </c>
      <c r="I184" s="309" t="s">
        <v>1168</v>
      </c>
      <c r="J184" s="309" t="s">
        <v>343</v>
      </c>
      <c r="K184" s="309"/>
      <c r="L184" s="309"/>
      <c r="M184" s="309" t="s">
        <v>1169</v>
      </c>
      <c r="N184" s="309">
        <v>15000</v>
      </c>
      <c r="O184" s="303"/>
    </row>
    <row r="185" spans="1:15" ht="46.8">
      <c r="A185" s="305">
        <v>182</v>
      </c>
      <c r="B185" s="309" t="s">
        <v>335</v>
      </c>
      <c r="C185" s="309" t="s">
        <v>1170</v>
      </c>
      <c r="D185" s="309" t="s">
        <v>1171</v>
      </c>
      <c r="E185" s="309" t="s">
        <v>6</v>
      </c>
      <c r="F185" s="309" t="s">
        <v>640</v>
      </c>
      <c r="G185" s="309">
        <v>45177</v>
      </c>
      <c r="H185" s="309" t="s">
        <v>326</v>
      </c>
      <c r="I185" s="309" t="s">
        <v>1172</v>
      </c>
      <c r="J185" s="309" t="s">
        <v>343</v>
      </c>
      <c r="K185" s="309"/>
      <c r="L185" s="309"/>
      <c r="M185" s="309" t="s">
        <v>897</v>
      </c>
      <c r="N185" s="309">
        <v>15000</v>
      </c>
      <c r="O185" s="303"/>
    </row>
    <row r="186" spans="1:15" ht="93.6">
      <c r="A186" s="305">
        <v>183</v>
      </c>
      <c r="B186" s="309" t="s">
        <v>335</v>
      </c>
      <c r="C186" s="309" t="s">
        <v>1173</v>
      </c>
      <c r="D186" s="309" t="s">
        <v>1174</v>
      </c>
      <c r="E186" s="309" t="s">
        <v>6</v>
      </c>
      <c r="F186" s="309" t="s">
        <v>640</v>
      </c>
      <c r="G186" s="309">
        <v>45177</v>
      </c>
      <c r="H186" s="309" t="s">
        <v>326</v>
      </c>
      <c r="I186" s="309" t="s">
        <v>1175</v>
      </c>
      <c r="J186" s="309" t="s">
        <v>1176</v>
      </c>
      <c r="K186" s="309" t="s">
        <v>1177</v>
      </c>
      <c r="L186" s="309" t="s">
        <v>347</v>
      </c>
      <c r="M186" s="309" t="s">
        <v>1178</v>
      </c>
      <c r="N186" s="309">
        <v>30000</v>
      </c>
      <c r="O186" s="303"/>
    </row>
    <row r="187" spans="1:15" ht="116.4" customHeight="1">
      <c r="A187" s="305">
        <v>184</v>
      </c>
      <c r="B187" s="309" t="s">
        <v>335</v>
      </c>
      <c r="C187" s="309" t="s">
        <v>348</v>
      </c>
      <c r="D187" s="309" t="s">
        <v>1179</v>
      </c>
      <c r="E187" s="309" t="s">
        <v>4</v>
      </c>
      <c r="F187" s="309" t="s">
        <v>640</v>
      </c>
      <c r="G187" s="309">
        <v>45177</v>
      </c>
      <c r="H187" s="309" t="s">
        <v>326</v>
      </c>
      <c r="I187" s="309" t="s">
        <v>1571</v>
      </c>
      <c r="J187" s="309" t="s">
        <v>1180</v>
      </c>
      <c r="K187" s="309" t="s">
        <v>1181</v>
      </c>
      <c r="L187" s="309" t="s">
        <v>347</v>
      </c>
      <c r="M187" s="309" t="s">
        <v>1182</v>
      </c>
      <c r="N187" s="309">
        <v>50000</v>
      </c>
      <c r="O187" s="303"/>
    </row>
    <row r="188" spans="1:15" ht="57.6" customHeight="1">
      <c r="A188" s="305">
        <v>185</v>
      </c>
      <c r="B188" s="309" t="s">
        <v>335</v>
      </c>
      <c r="C188" s="309" t="s">
        <v>1183</v>
      </c>
      <c r="D188" s="309" t="s">
        <v>1184</v>
      </c>
      <c r="E188" s="309" t="s">
        <v>6</v>
      </c>
      <c r="F188" s="309" t="s">
        <v>640</v>
      </c>
      <c r="G188" s="309">
        <v>45178</v>
      </c>
      <c r="H188" s="309" t="s">
        <v>326</v>
      </c>
      <c r="I188" s="309" t="s">
        <v>1185</v>
      </c>
      <c r="J188" s="309" t="s">
        <v>343</v>
      </c>
      <c r="K188" s="309"/>
      <c r="L188" s="309"/>
      <c r="M188" s="309" t="s">
        <v>1186</v>
      </c>
      <c r="N188" s="309">
        <v>15000</v>
      </c>
      <c r="O188" s="303"/>
    </row>
    <row r="189" spans="1:15" ht="83.4" customHeight="1">
      <c r="A189" s="305">
        <v>186</v>
      </c>
      <c r="B189" s="309" t="s">
        <v>335</v>
      </c>
      <c r="C189" s="309" t="s">
        <v>1187</v>
      </c>
      <c r="D189" s="309" t="s">
        <v>1188</v>
      </c>
      <c r="E189" s="309" t="s">
        <v>6</v>
      </c>
      <c r="F189" s="309" t="s">
        <v>640</v>
      </c>
      <c r="G189" s="309">
        <v>45178</v>
      </c>
      <c r="H189" s="309" t="s">
        <v>1189</v>
      </c>
      <c r="I189" s="309" t="s">
        <v>1190</v>
      </c>
      <c r="J189" s="309" t="s">
        <v>343</v>
      </c>
      <c r="K189" s="309"/>
      <c r="L189" s="309"/>
      <c r="M189" s="309" t="s">
        <v>1191</v>
      </c>
      <c r="N189" s="309"/>
      <c r="O189" s="303"/>
    </row>
    <row r="190" spans="1:15" ht="74.400000000000006" customHeight="1">
      <c r="A190" s="305">
        <v>187</v>
      </c>
      <c r="B190" s="309" t="s">
        <v>335</v>
      </c>
      <c r="C190" s="309" t="s">
        <v>1192</v>
      </c>
      <c r="D190" s="309" t="s">
        <v>1193</v>
      </c>
      <c r="E190" s="309" t="s">
        <v>6</v>
      </c>
      <c r="F190" s="309" t="s">
        <v>640</v>
      </c>
      <c r="G190" s="309">
        <v>45178</v>
      </c>
      <c r="H190" s="309" t="s">
        <v>326</v>
      </c>
      <c r="I190" s="309" t="s">
        <v>1194</v>
      </c>
      <c r="J190" s="309" t="s">
        <v>343</v>
      </c>
      <c r="K190" s="309"/>
      <c r="L190" s="309"/>
      <c r="M190" s="309" t="s">
        <v>1195</v>
      </c>
      <c r="N190" s="309">
        <v>15000</v>
      </c>
      <c r="O190" s="303"/>
    </row>
    <row r="191" spans="1:15" ht="70.2" customHeight="1">
      <c r="A191" s="305">
        <v>188</v>
      </c>
      <c r="B191" s="309" t="s">
        <v>335</v>
      </c>
      <c r="C191" s="309" t="s">
        <v>1196</v>
      </c>
      <c r="D191" s="309" t="s">
        <v>1197</v>
      </c>
      <c r="E191" s="309" t="s">
        <v>6</v>
      </c>
      <c r="F191" s="309" t="s">
        <v>640</v>
      </c>
      <c r="G191" s="309">
        <v>45179</v>
      </c>
      <c r="H191" s="309" t="s">
        <v>326</v>
      </c>
      <c r="I191" s="309" t="s">
        <v>1198</v>
      </c>
      <c r="J191" s="309" t="s">
        <v>343</v>
      </c>
      <c r="K191" s="309"/>
      <c r="L191" s="309"/>
      <c r="M191" s="309" t="s">
        <v>897</v>
      </c>
      <c r="N191" s="309">
        <v>15000</v>
      </c>
      <c r="O191" s="303"/>
    </row>
    <row r="192" spans="1:15" ht="72.599999999999994" customHeight="1">
      <c r="A192" s="305">
        <v>189</v>
      </c>
      <c r="B192" s="309" t="s">
        <v>335</v>
      </c>
      <c r="C192" s="309" t="s">
        <v>1199</v>
      </c>
      <c r="D192" s="309" t="s">
        <v>1200</v>
      </c>
      <c r="E192" s="309" t="s">
        <v>6</v>
      </c>
      <c r="F192" s="309" t="s">
        <v>640</v>
      </c>
      <c r="G192" s="309">
        <v>45185</v>
      </c>
      <c r="H192" s="309" t="s">
        <v>326</v>
      </c>
      <c r="I192" s="309" t="s">
        <v>1201</v>
      </c>
      <c r="J192" s="309" t="s">
        <v>343</v>
      </c>
      <c r="K192" s="309"/>
      <c r="L192" s="309"/>
      <c r="M192" s="309" t="s">
        <v>1202</v>
      </c>
      <c r="N192" s="309"/>
      <c r="O192" s="303"/>
    </row>
    <row r="193" spans="1:15" ht="156">
      <c r="A193" s="305">
        <v>190</v>
      </c>
      <c r="B193" s="309" t="s">
        <v>335</v>
      </c>
      <c r="C193" s="309" t="s">
        <v>1203</v>
      </c>
      <c r="D193" s="309" t="s">
        <v>1204</v>
      </c>
      <c r="E193" s="309" t="s">
        <v>1205</v>
      </c>
      <c r="F193" s="309" t="s">
        <v>640</v>
      </c>
      <c r="G193" s="309">
        <v>45186</v>
      </c>
      <c r="H193" s="309" t="s">
        <v>326</v>
      </c>
      <c r="I193" s="309" t="s">
        <v>1572</v>
      </c>
      <c r="J193" s="309" t="s">
        <v>343</v>
      </c>
      <c r="K193" s="309"/>
      <c r="L193" s="309"/>
      <c r="M193" s="309" t="s">
        <v>1206</v>
      </c>
      <c r="N193" s="309"/>
      <c r="O193" s="303"/>
    </row>
    <row r="194" spans="1:15" ht="62.4">
      <c r="A194" s="305">
        <v>191</v>
      </c>
      <c r="B194" s="309" t="s">
        <v>335</v>
      </c>
      <c r="C194" s="309" t="s">
        <v>360</v>
      </c>
      <c r="D194" s="309" t="s">
        <v>1207</v>
      </c>
      <c r="E194" s="309" t="s">
        <v>4</v>
      </c>
      <c r="F194" s="309" t="s">
        <v>640</v>
      </c>
      <c r="G194" s="309">
        <v>45186</v>
      </c>
      <c r="H194" s="309" t="s">
        <v>326</v>
      </c>
      <c r="I194" s="309" t="s">
        <v>1208</v>
      </c>
      <c r="J194" s="309" t="s">
        <v>343</v>
      </c>
      <c r="K194" s="309"/>
      <c r="L194" s="309"/>
      <c r="M194" s="309" t="s">
        <v>1209</v>
      </c>
      <c r="N194" s="309">
        <v>50000</v>
      </c>
      <c r="O194" s="303"/>
    </row>
    <row r="195" spans="1:15" ht="51.6" customHeight="1">
      <c r="A195" s="305">
        <v>192</v>
      </c>
      <c r="B195" s="309" t="s">
        <v>335</v>
      </c>
      <c r="C195" s="309" t="s">
        <v>336</v>
      </c>
      <c r="D195" s="309" t="s">
        <v>1210</v>
      </c>
      <c r="E195" s="309" t="s">
        <v>4</v>
      </c>
      <c r="F195" s="309" t="s">
        <v>46</v>
      </c>
      <c r="G195" s="309">
        <v>45198</v>
      </c>
      <c r="H195" s="309" t="s">
        <v>326</v>
      </c>
      <c r="I195" s="309" t="s">
        <v>1211</v>
      </c>
      <c r="J195" s="309" t="s">
        <v>343</v>
      </c>
      <c r="K195" s="309"/>
      <c r="L195" s="309"/>
      <c r="M195" s="309" t="s">
        <v>1212</v>
      </c>
      <c r="N195" s="309"/>
      <c r="O195" s="303"/>
    </row>
    <row r="196" spans="1:15" ht="62.4">
      <c r="A196" s="305">
        <v>193</v>
      </c>
      <c r="B196" s="309" t="s">
        <v>335</v>
      </c>
      <c r="C196" s="309" t="s">
        <v>1213</v>
      </c>
      <c r="D196" s="309" t="s">
        <v>1214</v>
      </c>
      <c r="E196" s="309" t="s">
        <v>6</v>
      </c>
      <c r="F196" s="309" t="s">
        <v>640</v>
      </c>
      <c r="G196" s="309">
        <v>45198</v>
      </c>
      <c r="H196" s="309" t="s">
        <v>326</v>
      </c>
      <c r="I196" s="309" t="s">
        <v>1215</v>
      </c>
      <c r="J196" s="309" t="s">
        <v>343</v>
      </c>
      <c r="K196" s="309"/>
      <c r="L196" s="309"/>
      <c r="M196" s="309" t="s">
        <v>897</v>
      </c>
      <c r="N196" s="309"/>
      <c r="O196" s="303"/>
    </row>
    <row r="197" spans="1:15" ht="78">
      <c r="A197" s="305">
        <v>194</v>
      </c>
      <c r="B197" s="309" t="s">
        <v>330</v>
      </c>
      <c r="C197" s="309" t="s">
        <v>1216</v>
      </c>
      <c r="D197" s="309" t="s">
        <v>1217</v>
      </c>
      <c r="E197" s="309" t="s">
        <v>5</v>
      </c>
      <c r="F197" s="309" t="s">
        <v>331</v>
      </c>
      <c r="G197" s="309">
        <v>45176</v>
      </c>
      <c r="H197" s="309" t="s">
        <v>326</v>
      </c>
      <c r="I197" s="309" t="s">
        <v>1218</v>
      </c>
      <c r="J197" s="309" t="s">
        <v>453</v>
      </c>
      <c r="K197" s="309" t="s">
        <v>453</v>
      </c>
      <c r="L197" s="309"/>
      <c r="M197" s="309" t="s">
        <v>1219</v>
      </c>
      <c r="N197" s="309"/>
      <c r="O197" s="303"/>
    </row>
    <row r="198" spans="1:15" ht="99.6" customHeight="1">
      <c r="A198" s="305">
        <v>195</v>
      </c>
      <c r="B198" s="309" t="s">
        <v>1220</v>
      </c>
      <c r="C198" s="309" t="s">
        <v>1221</v>
      </c>
      <c r="D198" s="309" t="s">
        <v>1222</v>
      </c>
      <c r="E198" s="309" t="s">
        <v>6</v>
      </c>
      <c r="F198" s="309" t="s">
        <v>331</v>
      </c>
      <c r="G198" s="309">
        <v>45176</v>
      </c>
      <c r="H198" s="309" t="s">
        <v>326</v>
      </c>
      <c r="I198" s="309" t="s">
        <v>1573</v>
      </c>
      <c r="J198" s="309" t="s">
        <v>453</v>
      </c>
      <c r="K198" s="309" t="s">
        <v>453</v>
      </c>
      <c r="L198" s="309"/>
      <c r="M198" s="309" t="s">
        <v>1079</v>
      </c>
      <c r="N198" s="309" t="s">
        <v>1223</v>
      </c>
      <c r="O198" s="303"/>
    </row>
    <row r="199" spans="1:15" ht="83.4" customHeight="1">
      <c r="A199" s="305">
        <v>196</v>
      </c>
      <c r="B199" s="309" t="s">
        <v>330</v>
      </c>
      <c r="C199" s="309" t="s">
        <v>1216</v>
      </c>
      <c r="D199" s="309" t="s">
        <v>1224</v>
      </c>
      <c r="E199" s="309" t="s">
        <v>6</v>
      </c>
      <c r="F199" s="309" t="s">
        <v>331</v>
      </c>
      <c r="G199" s="309">
        <v>45177</v>
      </c>
      <c r="H199" s="309" t="s">
        <v>326</v>
      </c>
      <c r="I199" s="309" t="s">
        <v>1225</v>
      </c>
      <c r="J199" s="309" t="s">
        <v>453</v>
      </c>
      <c r="K199" s="309" t="s">
        <v>453</v>
      </c>
      <c r="L199" s="309"/>
      <c r="M199" s="309" t="s">
        <v>546</v>
      </c>
      <c r="N199" s="309"/>
      <c r="O199" s="303"/>
    </row>
    <row r="200" spans="1:15" ht="85.2" customHeight="1">
      <c r="A200" s="305">
        <v>197</v>
      </c>
      <c r="B200" s="309" t="s">
        <v>330</v>
      </c>
      <c r="C200" s="309" t="s">
        <v>1226</v>
      </c>
      <c r="D200" s="309" t="s">
        <v>1227</v>
      </c>
      <c r="E200" s="309" t="s">
        <v>4</v>
      </c>
      <c r="F200" s="309" t="s">
        <v>331</v>
      </c>
      <c r="G200" s="309">
        <v>45178</v>
      </c>
      <c r="H200" s="309" t="s">
        <v>326</v>
      </c>
      <c r="I200" s="309" t="s">
        <v>1228</v>
      </c>
      <c r="J200" s="309" t="s">
        <v>453</v>
      </c>
      <c r="K200" s="309" t="s">
        <v>453</v>
      </c>
      <c r="L200" s="309"/>
      <c r="M200" s="309" t="s">
        <v>1229</v>
      </c>
      <c r="N200" s="309"/>
      <c r="O200" s="303"/>
    </row>
    <row r="201" spans="1:15" ht="85.8" customHeight="1">
      <c r="A201" s="305">
        <v>198</v>
      </c>
      <c r="B201" s="309" t="s">
        <v>330</v>
      </c>
      <c r="C201" s="309" t="s">
        <v>1230</v>
      </c>
      <c r="D201" s="309" t="s">
        <v>1231</v>
      </c>
      <c r="E201" s="309" t="s">
        <v>6</v>
      </c>
      <c r="F201" s="309" t="s">
        <v>331</v>
      </c>
      <c r="G201" s="309">
        <v>45179</v>
      </c>
      <c r="H201" s="309" t="s">
        <v>326</v>
      </c>
      <c r="I201" s="309" t="s">
        <v>1232</v>
      </c>
      <c r="J201" s="309" t="s">
        <v>453</v>
      </c>
      <c r="K201" s="309" t="s">
        <v>453</v>
      </c>
      <c r="L201" s="309"/>
      <c r="M201" s="309" t="s">
        <v>1079</v>
      </c>
      <c r="N201" s="309" t="s">
        <v>1058</v>
      </c>
      <c r="O201" s="303"/>
    </row>
    <row r="202" spans="1:15" ht="106.8" customHeight="1">
      <c r="A202" s="305">
        <v>199</v>
      </c>
      <c r="B202" s="309" t="s">
        <v>330</v>
      </c>
      <c r="C202" s="309" t="s">
        <v>1233</v>
      </c>
      <c r="D202" s="309" t="s">
        <v>1234</v>
      </c>
      <c r="E202" s="309" t="s">
        <v>6</v>
      </c>
      <c r="F202" s="309" t="s">
        <v>331</v>
      </c>
      <c r="G202" s="309">
        <v>45179</v>
      </c>
      <c r="H202" s="309" t="s">
        <v>326</v>
      </c>
      <c r="I202" s="309" t="s">
        <v>1235</v>
      </c>
      <c r="J202" s="309" t="s">
        <v>453</v>
      </c>
      <c r="K202" s="309" t="s">
        <v>453</v>
      </c>
      <c r="L202" s="309"/>
      <c r="M202" s="309" t="s">
        <v>1236</v>
      </c>
      <c r="N202" s="309">
        <v>15000</v>
      </c>
      <c r="O202" s="303"/>
    </row>
    <row r="203" spans="1:15" ht="150.6" customHeight="1">
      <c r="A203" s="305">
        <v>200</v>
      </c>
      <c r="B203" s="309" t="s">
        <v>330</v>
      </c>
      <c r="C203" s="309" t="s">
        <v>1237</v>
      </c>
      <c r="D203" s="309" t="s">
        <v>1238</v>
      </c>
      <c r="E203" s="309" t="s">
        <v>5</v>
      </c>
      <c r="F203" s="309" t="s">
        <v>331</v>
      </c>
      <c r="G203" s="309">
        <v>45180</v>
      </c>
      <c r="H203" s="309" t="s">
        <v>326</v>
      </c>
      <c r="I203" s="309" t="s">
        <v>1239</v>
      </c>
      <c r="J203" s="309" t="s">
        <v>453</v>
      </c>
      <c r="K203" s="309" t="s">
        <v>453</v>
      </c>
      <c r="L203" s="309"/>
      <c r="M203" s="309" t="s">
        <v>326</v>
      </c>
      <c r="N203" s="309"/>
      <c r="O203" s="303"/>
    </row>
    <row r="204" spans="1:15" ht="138" customHeight="1">
      <c r="A204" s="305">
        <v>201</v>
      </c>
      <c r="B204" s="309" t="s">
        <v>330</v>
      </c>
      <c r="C204" s="309" t="s">
        <v>1240</v>
      </c>
      <c r="D204" s="309" t="s">
        <v>1241</v>
      </c>
      <c r="E204" s="309" t="s">
        <v>6</v>
      </c>
      <c r="F204" s="309" t="s">
        <v>331</v>
      </c>
      <c r="G204" s="309">
        <v>45184</v>
      </c>
      <c r="H204" s="309" t="s">
        <v>326</v>
      </c>
      <c r="I204" s="309" t="s">
        <v>1242</v>
      </c>
      <c r="J204" s="309" t="s">
        <v>453</v>
      </c>
      <c r="K204" s="309" t="s">
        <v>453</v>
      </c>
      <c r="L204" s="309"/>
      <c r="M204" s="309" t="s">
        <v>1243</v>
      </c>
      <c r="N204" s="309">
        <v>15000</v>
      </c>
      <c r="O204" s="303"/>
    </row>
    <row r="205" spans="1:15" ht="166.2" customHeight="1">
      <c r="A205" s="305">
        <v>202</v>
      </c>
      <c r="B205" s="309" t="s">
        <v>330</v>
      </c>
      <c r="C205" s="309" t="s">
        <v>1244</v>
      </c>
      <c r="D205" s="309" t="s">
        <v>1245</v>
      </c>
      <c r="E205" s="309" t="s">
        <v>6</v>
      </c>
      <c r="F205" s="309" t="s">
        <v>331</v>
      </c>
      <c r="G205" s="309">
        <v>45186</v>
      </c>
      <c r="H205" s="309" t="s">
        <v>326</v>
      </c>
      <c r="I205" s="309" t="s">
        <v>1246</v>
      </c>
      <c r="J205" s="309" t="s">
        <v>453</v>
      </c>
      <c r="K205" s="309" t="s">
        <v>453</v>
      </c>
      <c r="L205" s="309"/>
      <c r="M205" s="309" t="s">
        <v>1247</v>
      </c>
      <c r="N205" s="309">
        <v>15000</v>
      </c>
      <c r="O205" s="303"/>
    </row>
    <row r="206" spans="1:15" ht="172.8" customHeight="1">
      <c r="A206" s="305">
        <v>203</v>
      </c>
      <c r="B206" s="309" t="s">
        <v>330</v>
      </c>
      <c r="C206" s="309" t="s">
        <v>538</v>
      </c>
      <c r="D206" s="309" t="s">
        <v>1248</v>
      </c>
      <c r="E206" s="309" t="s">
        <v>6</v>
      </c>
      <c r="F206" s="309" t="s">
        <v>331</v>
      </c>
      <c r="G206" s="309">
        <v>45186</v>
      </c>
      <c r="H206" s="309" t="s">
        <v>326</v>
      </c>
      <c r="I206" s="309" t="s">
        <v>1249</v>
      </c>
      <c r="J206" s="309" t="s">
        <v>453</v>
      </c>
      <c r="K206" s="309" t="s">
        <v>453</v>
      </c>
      <c r="L206" s="309"/>
      <c r="M206" s="309" t="s">
        <v>1250</v>
      </c>
      <c r="N206" s="309">
        <v>15000</v>
      </c>
      <c r="O206" s="303"/>
    </row>
    <row r="207" spans="1:15" ht="109.2">
      <c r="A207" s="305">
        <v>204</v>
      </c>
      <c r="B207" s="309" t="s">
        <v>330</v>
      </c>
      <c r="C207" s="309" t="s">
        <v>1251</v>
      </c>
      <c r="D207" s="309" t="s">
        <v>1252</v>
      </c>
      <c r="E207" s="309" t="s">
        <v>6</v>
      </c>
      <c r="F207" s="309" t="s">
        <v>331</v>
      </c>
      <c r="G207" s="309">
        <v>45189</v>
      </c>
      <c r="H207" s="309" t="s">
        <v>326</v>
      </c>
      <c r="I207" s="309" t="s">
        <v>1253</v>
      </c>
      <c r="J207" s="309" t="s">
        <v>453</v>
      </c>
      <c r="K207" s="309" t="s">
        <v>453</v>
      </c>
      <c r="L207" s="309"/>
      <c r="M207" s="309" t="s">
        <v>1254</v>
      </c>
      <c r="N207" s="309">
        <v>15000</v>
      </c>
      <c r="O207" s="303"/>
    </row>
    <row r="208" spans="1:15" ht="133.80000000000001" customHeight="1">
      <c r="A208" s="305">
        <v>205</v>
      </c>
      <c r="B208" s="309" t="s">
        <v>330</v>
      </c>
      <c r="C208" s="309" t="s">
        <v>1255</v>
      </c>
      <c r="D208" s="309" t="s">
        <v>1256</v>
      </c>
      <c r="E208" s="309" t="s">
        <v>6</v>
      </c>
      <c r="F208" s="309" t="s">
        <v>331</v>
      </c>
      <c r="G208" s="309">
        <v>45192</v>
      </c>
      <c r="H208" s="309" t="s">
        <v>326</v>
      </c>
      <c r="I208" s="309" t="s">
        <v>1257</v>
      </c>
      <c r="J208" s="309" t="s">
        <v>453</v>
      </c>
      <c r="K208" s="309" t="s">
        <v>453</v>
      </c>
      <c r="L208" s="309"/>
      <c r="M208" s="309" t="s">
        <v>950</v>
      </c>
      <c r="N208" s="309">
        <v>15000</v>
      </c>
      <c r="O208" s="303"/>
    </row>
    <row r="209" spans="1:15" ht="212.4" customHeight="1">
      <c r="A209" s="305">
        <v>206</v>
      </c>
      <c r="B209" s="309" t="s">
        <v>330</v>
      </c>
      <c r="C209" s="309" t="s">
        <v>1216</v>
      </c>
      <c r="D209" s="309" t="s">
        <v>1258</v>
      </c>
      <c r="E209" s="309" t="s">
        <v>4</v>
      </c>
      <c r="F209" s="309" t="s">
        <v>331</v>
      </c>
      <c r="G209" s="309">
        <v>45192</v>
      </c>
      <c r="H209" s="309" t="s">
        <v>326</v>
      </c>
      <c r="I209" s="309" t="s">
        <v>1259</v>
      </c>
      <c r="J209" s="309" t="s">
        <v>453</v>
      </c>
      <c r="K209" s="309" t="s">
        <v>453</v>
      </c>
      <c r="L209" s="309"/>
      <c r="M209" s="309" t="s">
        <v>345</v>
      </c>
      <c r="N209" s="309"/>
      <c r="O209" s="303"/>
    </row>
    <row r="210" spans="1:15" ht="90" customHeight="1">
      <c r="A210" s="305">
        <v>207</v>
      </c>
      <c r="B210" s="309" t="s">
        <v>330</v>
      </c>
      <c r="C210" s="309" t="s">
        <v>1260</v>
      </c>
      <c r="D210" s="309" t="s">
        <v>1261</v>
      </c>
      <c r="E210" s="309" t="s">
        <v>6</v>
      </c>
      <c r="F210" s="309" t="s">
        <v>331</v>
      </c>
      <c r="G210" s="309">
        <v>45198</v>
      </c>
      <c r="H210" s="309" t="s">
        <v>326</v>
      </c>
      <c r="I210" s="309" t="s">
        <v>1262</v>
      </c>
      <c r="J210" s="309" t="s">
        <v>453</v>
      </c>
      <c r="K210" s="309" t="s">
        <v>453</v>
      </c>
      <c r="L210" s="309"/>
      <c r="M210" s="309" t="s">
        <v>1263</v>
      </c>
      <c r="N210" s="309" t="s">
        <v>1223</v>
      </c>
      <c r="O210" s="303"/>
    </row>
    <row r="211" spans="1:15" ht="62.4">
      <c r="A211" s="305">
        <v>208</v>
      </c>
      <c r="B211" s="309" t="s">
        <v>325</v>
      </c>
      <c r="C211" s="309" t="s">
        <v>1264</v>
      </c>
      <c r="D211" s="309" t="s">
        <v>1265</v>
      </c>
      <c r="E211" s="309" t="s">
        <v>6</v>
      </c>
      <c r="F211" s="309" t="s">
        <v>183</v>
      </c>
      <c r="G211" s="309" t="s">
        <v>1266</v>
      </c>
      <c r="H211" s="309" t="s">
        <v>326</v>
      </c>
      <c r="I211" s="309" t="s">
        <v>1267</v>
      </c>
      <c r="J211" s="309" t="s">
        <v>387</v>
      </c>
      <c r="K211" s="309"/>
      <c r="L211" s="309"/>
      <c r="M211" s="309" t="s">
        <v>399</v>
      </c>
      <c r="N211" s="309"/>
      <c r="O211" s="303"/>
    </row>
    <row r="212" spans="1:15" ht="78.599999999999994" customHeight="1">
      <c r="A212" s="305">
        <v>209</v>
      </c>
      <c r="B212" s="309" t="s">
        <v>325</v>
      </c>
      <c r="C212" s="309" t="s">
        <v>1268</v>
      </c>
      <c r="D212" s="309" t="s">
        <v>1269</v>
      </c>
      <c r="E212" s="309" t="s">
        <v>4</v>
      </c>
      <c r="F212" s="309" t="s">
        <v>183</v>
      </c>
      <c r="G212" s="309" t="s">
        <v>1270</v>
      </c>
      <c r="H212" s="309" t="s">
        <v>326</v>
      </c>
      <c r="I212" s="309" t="s">
        <v>1271</v>
      </c>
      <c r="J212" s="309" t="s">
        <v>387</v>
      </c>
      <c r="K212" s="309"/>
      <c r="L212" s="309"/>
      <c r="M212" s="309" t="s">
        <v>508</v>
      </c>
      <c r="N212" s="309"/>
      <c r="O212" s="303"/>
    </row>
    <row r="213" spans="1:15" ht="189.6" customHeight="1">
      <c r="A213" s="305">
        <v>210</v>
      </c>
      <c r="B213" s="309" t="s">
        <v>325</v>
      </c>
      <c r="C213" s="309" t="s">
        <v>1272</v>
      </c>
      <c r="D213" s="309" t="s">
        <v>1273</v>
      </c>
      <c r="E213" s="309" t="s">
        <v>340</v>
      </c>
      <c r="F213" s="309" t="s">
        <v>183</v>
      </c>
      <c r="G213" s="309" t="s">
        <v>1274</v>
      </c>
      <c r="H213" s="309" t="s">
        <v>326</v>
      </c>
      <c r="I213" s="309" t="s">
        <v>1275</v>
      </c>
      <c r="J213" s="309" t="s">
        <v>387</v>
      </c>
      <c r="K213" s="309"/>
      <c r="L213" s="309"/>
      <c r="M213" s="309" t="s">
        <v>508</v>
      </c>
      <c r="N213" s="309"/>
      <c r="O213" s="303"/>
    </row>
    <row r="214" spans="1:15" ht="81.599999999999994" customHeight="1">
      <c r="A214" s="305">
        <v>211</v>
      </c>
      <c r="B214" s="309" t="s">
        <v>325</v>
      </c>
      <c r="C214" s="309" t="s">
        <v>1276</v>
      </c>
      <c r="D214" s="309" t="s">
        <v>1277</v>
      </c>
      <c r="E214" s="309" t="s">
        <v>6</v>
      </c>
      <c r="F214" s="309" t="s">
        <v>183</v>
      </c>
      <c r="G214" s="309" t="s">
        <v>1278</v>
      </c>
      <c r="H214" s="309" t="s">
        <v>326</v>
      </c>
      <c r="I214" s="309" t="s">
        <v>1279</v>
      </c>
      <c r="J214" s="309" t="s">
        <v>387</v>
      </c>
      <c r="K214" s="309"/>
      <c r="L214" s="309"/>
      <c r="M214" s="309" t="s">
        <v>399</v>
      </c>
      <c r="N214" s="309"/>
      <c r="O214" s="303"/>
    </row>
    <row r="215" spans="1:15" ht="62.4">
      <c r="A215" s="305">
        <v>212</v>
      </c>
      <c r="B215" s="309" t="s">
        <v>325</v>
      </c>
      <c r="C215" s="309" t="s">
        <v>1280</v>
      </c>
      <c r="D215" s="309" t="s">
        <v>1281</v>
      </c>
      <c r="E215" s="309" t="s">
        <v>5</v>
      </c>
      <c r="F215" s="309" t="s">
        <v>183</v>
      </c>
      <c r="G215" s="309" t="s">
        <v>1282</v>
      </c>
      <c r="H215" s="309" t="s">
        <v>326</v>
      </c>
      <c r="I215" s="309" t="s">
        <v>1283</v>
      </c>
      <c r="J215" s="309" t="s">
        <v>387</v>
      </c>
      <c r="K215" s="309"/>
      <c r="L215" s="309"/>
      <c r="M215" s="309" t="s">
        <v>525</v>
      </c>
      <c r="N215" s="309"/>
      <c r="O215" s="303"/>
    </row>
    <row r="216" spans="1:15" ht="123" customHeight="1">
      <c r="A216" s="305">
        <v>213</v>
      </c>
      <c r="B216" s="309" t="s">
        <v>330</v>
      </c>
      <c r="C216" s="309" t="s">
        <v>924</v>
      </c>
      <c r="D216" s="309" t="s">
        <v>1284</v>
      </c>
      <c r="E216" s="309" t="s">
        <v>6</v>
      </c>
      <c r="F216" s="309" t="s">
        <v>331</v>
      </c>
      <c r="G216" s="310" t="s">
        <v>1285</v>
      </c>
      <c r="H216" s="309" t="s">
        <v>326</v>
      </c>
      <c r="I216" s="309" t="s">
        <v>1286</v>
      </c>
      <c r="J216" s="311" t="s">
        <v>453</v>
      </c>
      <c r="K216" s="311" t="s">
        <v>453</v>
      </c>
      <c r="L216" s="311"/>
      <c r="M216" s="309" t="s">
        <v>1079</v>
      </c>
      <c r="N216" s="311">
        <v>15000</v>
      </c>
      <c r="O216" s="303"/>
    </row>
    <row r="217" spans="1:15" ht="139.80000000000001" customHeight="1">
      <c r="A217" s="305">
        <v>214</v>
      </c>
      <c r="B217" s="309" t="s">
        <v>330</v>
      </c>
      <c r="C217" s="309" t="s">
        <v>357</v>
      </c>
      <c r="D217" s="309" t="s">
        <v>1287</v>
      </c>
      <c r="E217" s="309" t="s">
        <v>6</v>
      </c>
      <c r="F217" s="309" t="s">
        <v>183</v>
      </c>
      <c r="G217" s="310" t="s">
        <v>1288</v>
      </c>
      <c r="H217" s="309" t="s">
        <v>326</v>
      </c>
      <c r="I217" s="309" t="s">
        <v>1289</v>
      </c>
      <c r="J217" s="311" t="s">
        <v>453</v>
      </c>
      <c r="K217" s="311" t="s">
        <v>453</v>
      </c>
      <c r="L217" s="311"/>
      <c r="M217" s="311" t="s">
        <v>950</v>
      </c>
      <c r="N217" s="311">
        <v>15000</v>
      </c>
      <c r="O217" s="303"/>
    </row>
    <row r="218" spans="1:15" ht="192" customHeight="1">
      <c r="A218" s="305">
        <v>215</v>
      </c>
      <c r="B218" s="309" t="s">
        <v>330</v>
      </c>
      <c r="C218" s="309" t="s">
        <v>1290</v>
      </c>
      <c r="D218" s="309" t="s">
        <v>1291</v>
      </c>
      <c r="E218" s="309" t="s">
        <v>1292</v>
      </c>
      <c r="F218" s="309" t="s">
        <v>183</v>
      </c>
      <c r="G218" s="310" t="s">
        <v>1293</v>
      </c>
      <c r="H218" s="309" t="s">
        <v>326</v>
      </c>
      <c r="I218" s="309" t="s">
        <v>1294</v>
      </c>
      <c r="J218" s="311" t="s">
        <v>453</v>
      </c>
      <c r="K218" s="311" t="s">
        <v>453</v>
      </c>
      <c r="L218" s="311"/>
      <c r="M218" s="311"/>
      <c r="N218" s="311"/>
      <c r="O218" s="303"/>
    </row>
    <row r="219" spans="1:15" ht="194.4" customHeight="1">
      <c r="A219" s="305">
        <v>216</v>
      </c>
      <c r="B219" s="309" t="s">
        <v>330</v>
      </c>
      <c r="C219" s="309" t="s">
        <v>1295</v>
      </c>
      <c r="D219" s="309" t="s">
        <v>1296</v>
      </c>
      <c r="E219" s="309" t="s">
        <v>4</v>
      </c>
      <c r="F219" s="309" t="s">
        <v>331</v>
      </c>
      <c r="G219" s="310" t="s">
        <v>1297</v>
      </c>
      <c r="H219" s="309" t="s">
        <v>326</v>
      </c>
      <c r="I219" s="309" t="s">
        <v>1298</v>
      </c>
      <c r="J219" s="311" t="s">
        <v>453</v>
      </c>
      <c r="K219" s="311" t="s">
        <v>453</v>
      </c>
      <c r="L219" s="311"/>
      <c r="M219" s="311" t="s">
        <v>931</v>
      </c>
      <c r="N219" s="311" t="s">
        <v>932</v>
      </c>
      <c r="O219" s="303"/>
    </row>
    <row r="220" spans="1:15" ht="126" customHeight="1">
      <c r="A220" s="305">
        <v>217</v>
      </c>
      <c r="B220" s="309" t="s">
        <v>325</v>
      </c>
      <c r="C220" s="309" t="s">
        <v>1033</v>
      </c>
      <c r="D220" s="309" t="s">
        <v>1299</v>
      </c>
      <c r="E220" s="309" t="s">
        <v>6</v>
      </c>
      <c r="F220" s="309" t="s">
        <v>183</v>
      </c>
      <c r="G220" s="309" t="s">
        <v>1300</v>
      </c>
      <c r="H220" s="309" t="s">
        <v>1301</v>
      </c>
      <c r="I220" s="309" t="s">
        <v>1302</v>
      </c>
      <c r="J220" s="309" t="s">
        <v>387</v>
      </c>
      <c r="K220" s="311"/>
      <c r="L220" s="311"/>
      <c r="M220" s="309" t="s">
        <v>476</v>
      </c>
      <c r="N220" s="311"/>
      <c r="O220" s="303"/>
    </row>
    <row r="221" spans="1:15" ht="72.599999999999994" customHeight="1">
      <c r="A221" s="305">
        <v>218</v>
      </c>
      <c r="B221" s="309" t="s">
        <v>325</v>
      </c>
      <c r="C221" s="309" t="s">
        <v>1303</v>
      </c>
      <c r="D221" s="309" t="s">
        <v>1304</v>
      </c>
      <c r="E221" s="309" t="s">
        <v>6</v>
      </c>
      <c r="F221" s="309" t="s">
        <v>183</v>
      </c>
      <c r="G221" s="309" t="s">
        <v>1305</v>
      </c>
      <c r="H221" s="309" t="s">
        <v>326</v>
      </c>
      <c r="I221" s="309" t="s">
        <v>1306</v>
      </c>
      <c r="J221" s="309" t="s">
        <v>387</v>
      </c>
      <c r="K221" s="311"/>
      <c r="L221" s="311"/>
      <c r="M221" s="309" t="s">
        <v>1026</v>
      </c>
      <c r="N221" s="311"/>
      <c r="O221" s="303"/>
    </row>
    <row r="222" spans="1:15" ht="90" customHeight="1">
      <c r="A222" s="305">
        <v>219</v>
      </c>
      <c r="B222" s="309" t="s">
        <v>325</v>
      </c>
      <c r="C222" s="309" t="s">
        <v>1307</v>
      </c>
      <c r="D222" s="309" t="s">
        <v>1308</v>
      </c>
      <c r="E222" s="309" t="s">
        <v>4</v>
      </c>
      <c r="F222" s="309" t="s">
        <v>183</v>
      </c>
      <c r="G222" s="309" t="s">
        <v>1309</v>
      </c>
      <c r="H222" s="309" t="s">
        <v>1310</v>
      </c>
      <c r="I222" s="309" t="s">
        <v>1311</v>
      </c>
      <c r="J222" s="309" t="s">
        <v>387</v>
      </c>
      <c r="K222" s="311"/>
      <c r="L222" s="311"/>
      <c r="M222" s="309" t="s">
        <v>1312</v>
      </c>
      <c r="N222" s="311"/>
      <c r="O222" s="303"/>
    </row>
    <row r="223" spans="1:15" ht="70.2" customHeight="1">
      <c r="A223" s="305">
        <v>220</v>
      </c>
      <c r="B223" s="309" t="s">
        <v>325</v>
      </c>
      <c r="C223" s="309" t="s">
        <v>1313</v>
      </c>
      <c r="D223" s="309" t="s">
        <v>1314</v>
      </c>
      <c r="E223" s="309" t="s">
        <v>6</v>
      </c>
      <c r="F223" s="309" t="s">
        <v>183</v>
      </c>
      <c r="G223" s="309" t="s">
        <v>1315</v>
      </c>
      <c r="H223" s="309" t="s">
        <v>326</v>
      </c>
      <c r="I223" s="309" t="s">
        <v>1316</v>
      </c>
      <c r="J223" s="309" t="s">
        <v>387</v>
      </c>
      <c r="K223" s="311"/>
      <c r="L223" s="311"/>
      <c r="M223" s="309" t="s">
        <v>399</v>
      </c>
      <c r="N223" s="311"/>
      <c r="O223" s="303"/>
    </row>
    <row r="224" spans="1:15" ht="187.2">
      <c r="A224" s="305">
        <v>221</v>
      </c>
      <c r="B224" s="309" t="s">
        <v>325</v>
      </c>
      <c r="C224" s="309" t="s">
        <v>1033</v>
      </c>
      <c r="D224" s="309" t="s">
        <v>1317</v>
      </c>
      <c r="E224" s="309" t="s">
        <v>4</v>
      </c>
      <c r="F224" s="309" t="s">
        <v>327</v>
      </c>
      <c r="G224" s="309" t="s">
        <v>1318</v>
      </c>
      <c r="H224" s="309" t="s">
        <v>1319</v>
      </c>
      <c r="I224" s="309" t="s">
        <v>1320</v>
      </c>
      <c r="J224" s="309" t="s">
        <v>387</v>
      </c>
      <c r="K224" s="311"/>
      <c r="L224" s="311"/>
      <c r="M224" s="309" t="s">
        <v>1321</v>
      </c>
      <c r="N224" s="311"/>
      <c r="O224" s="303"/>
    </row>
    <row r="225" spans="1:27" ht="169.8" customHeight="1">
      <c r="A225" s="305">
        <v>222</v>
      </c>
      <c r="B225" s="309" t="s">
        <v>325</v>
      </c>
      <c r="C225" s="309" t="s">
        <v>1322</v>
      </c>
      <c r="D225" s="309" t="s">
        <v>1323</v>
      </c>
      <c r="E225" s="309" t="s">
        <v>5</v>
      </c>
      <c r="F225" s="309" t="s">
        <v>327</v>
      </c>
      <c r="G225" s="309" t="s">
        <v>1324</v>
      </c>
      <c r="H225" s="309" t="s">
        <v>1325</v>
      </c>
      <c r="I225" s="309" t="s">
        <v>1326</v>
      </c>
      <c r="J225" s="309" t="s">
        <v>387</v>
      </c>
      <c r="K225" s="311"/>
      <c r="L225" s="311"/>
      <c r="M225" s="309" t="s">
        <v>1327</v>
      </c>
      <c r="N225" s="311"/>
      <c r="O225" s="303"/>
    </row>
    <row r="226" spans="1:27" ht="181.8" customHeight="1">
      <c r="A226" s="305">
        <v>223</v>
      </c>
      <c r="B226" s="309" t="s">
        <v>325</v>
      </c>
      <c r="C226" s="309" t="s">
        <v>1328</v>
      </c>
      <c r="D226" s="309" t="s">
        <v>1329</v>
      </c>
      <c r="E226" s="309" t="s">
        <v>1046</v>
      </c>
      <c r="F226" s="309" t="s">
        <v>183</v>
      </c>
      <c r="G226" s="309" t="s">
        <v>1297</v>
      </c>
      <c r="H226" s="309" t="s">
        <v>328</v>
      </c>
      <c r="I226" s="309" t="s">
        <v>1330</v>
      </c>
      <c r="J226" s="309" t="s">
        <v>387</v>
      </c>
      <c r="K226" s="311"/>
      <c r="L226" s="311"/>
      <c r="M226" s="309" t="s">
        <v>399</v>
      </c>
      <c r="N226" s="311"/>
      <c r="O226" s="303"/>
    </row>
    <row r="227" spans="1:27" ht="78">
      <c r="A227" s="305">
        <v>224</v>
      </c>
      <c r="B227" s="309" t="s">
        <v>338</v>
      </c>
      <c r="C227" s="309" t="s">
        <v>1331</v>
      </c>
      <c r="D227" s="309" t="s">
        <v>1332</v>
      </c>
      <c r="E227" s="309" t="s">
        <v>361</v>
      </c>
      <c r="F227" s="309" t="s">
        <v>329</v>
      </c>
      <c r="G227" s="312" t="s">
        <v>1333</v>
      </c>
      <c r="H227" s="309" t="s">
        <v>1334</v>
      </c>
      <c r="I227" s="309" t="s">
        <v>1335</v>
      </c>
      <c r="J227" s="309" t="s">
        <v>801</v>
      </c>
      <c r="K227" s="309" t="s">
        <v>333</v>
      </c>
      <c r="L227" s="309" t="s">
        <v>333</v>
      </c>
      <c r="M227" s="309" t="s">
        <v>1336</v>
      </c>
      <c r="N227" s="311"/>
      <c r="O227" s="303"/>
    </row>
    <row r="228" spans="1:27" ht="31.2">
      <c r="A228" s="305">
        <v>225</v>
      </c>
      <c r="B228" s="309" t="s">
        <v>338</v>
      </c>
      <c r="C228" s="309" t="s">
        <v>1337</v>
      </c>
      <c r="D228" s="309" t="s">
        <v>1338</v>
      </c>
      <c r="E228" s="309" t="s">
        <v>361</v>
      </c>
      <c r="F228" s="309" t="s">
        <v>332</v>
      </c>
      <c r="G228" s="312">
        <v>45216</v>
      </c>
      <c r="H228" s="311" t="s">
        <v>333</v>
      </c>
      <c r="I228" s="309" t="s">
        <v>1339</v>
      </c>
      <c r="J228" s="309" t="s">
        <v>801</v>
      </c>
      <c r="K228" s="309" t="s">
        <v>333</v>
      </c>
      <c r="L228" s="309" t="s">
        <v>333</v>
      </c>
      <c r="M228" s="309" t="s">
        <v>1340</v>
      </c>
      <c r="N228" s="311"/>
      <c r="O228" s="303"/>
    </row>
    <row r="229" spans="1:27" ht="41.4" customHeight="1">
      <c r="A229" s="305">
        <v>226</v>
      </c>
      <c r="B229" s="309" t="s">
        <v>338</v>
      </c>
      <c r="C229" s="309" t="s">
        <v>1341</v>
      </c>
      <c r="D229" s="309" t="s">
        <v>1342</v>
      </c>
      <c r="E229" s="309" t="s">
        <v>4</v>
      </c>
      <c r="F229" s="309" t="s">
        <v>332</v>
      </c>
      <c r="G229" s="312">
        <v>45226</v>
      </c>
      <c r="H229" s="311" t="s">
        <v>333</v>
      </c>
      <c r="I229" s="309" t="s">
        <v>1343</v>
      </c>
      <c r="J229" s="309" t="s">
        <v>801</v>
      </c>
      <c r="K229" s="309" t="s">
        <v>333</v>
      </c>
      <c r="L229" s="309" t="s">
        <v>333</v>
      </c>
      <c r="M229" s="309" t="s">
        <v>341</v>
      </c>
      <c r="N229" s="311"/>
      <c r="O229" s="303"/>
    </row>
    <row r="230" spans="1:27" ht="99.6" customHeight="1">
      <c r="A230" s="305">
        <v>227</v>
      </c>
      <c r="B230" s="309" t="s">
        <v>335</v>
      </c>
      <c r="C230" s="309" t="s">
        <v>1344</v>
      </c>
      <c r="D230" s="309" t="s">
        <v>1345</v>
      </c>
      <c r="E230" s="309" t="s">
        <v>5</v>
      </c>
      <c r="F230" s="309" t="s">
        <v>640</v>
      </c>
      <c r="G230" s="312">
        <v>45204</v>
      </c>
      <c r="H230" s="311" t="s">
        <v>326</v>
      </c>
      <c r="I230" s="309" t="s">
        <v>1346</v>
      </c>
      <c r="J230" s="311" t="s">
        <v>343</v>
      </c>
      <c r="K230" s="311"/>
      <c r="L230" s="311"/>
      <c r="M230" s="311" t="s">
        <v>326</v>
      </c>
      <c r="N230" s="311"/>
      <c r="O230" s="303"/>
    </row>
    <row r="231" spans="1:27" ht="78">
      <c r="A231" s="305">
        <v>228</v>
      </c>
      <c r="B231" s="309" t="s">
        <v>335</v>
      </c>
      <c r="C231" s="309" t="s">
        <v>349</v>
      </c>
      <c r="D231" s="309" t="s">
        <v>1347</v>
      </c>
      <c r="E231" s="309" t="s">
        <v>4</v>
      </c>
      <c r="F231" s="309" t="s">
        <v>640</v>
      </c>
      <c r="G231" s="312">
        <v>45204</v>
      </c>
      <c r="H231" s="311" t="s">
        <v>326</v>
      </c>
      <c r="I231" s="309" t="s">
        <v>1348</v>
      </c>
      <c r="J231" s="311" t="s">
        <v>343</v>
      </c>
      <c r="K231" s="313"/>
      <c r="L231" s="313"/>
      <c r="M231" s="325" t="s">
        <v>1349</v>
      </c>
      <c r="N231" s="313"/>
      <c r="O231" s="303"/>
    </row>
    <row r="232" spans="1:27" ht="171.6" customHeight="1">
      <c r="A232" s="305">
        <v>229</v>
      </c>
      <c r="B232" s="309" t="s">
        <v>335</v>
      </c>
      <c r="C232" s="309" t="s">
        <v>1196</v>
      </c>
      <c r="D232" s="309" t="s">
        <v>1350</v>
      </c>
      <c r="E232" s="309" t="s">
        <v>4</v>
      </c>
      <c r="F232" s="309" t="s">
        <v>640</v>
      </c>
      <c r="G232" s="312">
        <v>45206</v>
      </c>
      <c r="H232" s="311" t="s">
        <v>326</v>
      </c>
      <c r="I232" s="309" t="s">
        <v>1351</v>
      </c>
      <c r="J232" s="311" t="s">
        <v>343</v>
      </c>
      <c r="K232" s="309"/>
      <c r="L232" s="311"/>
      <c r="M232" s="309" t="s">
        <v>1352</v>
      </c>
      <c r="N232" s="311"/>
      <c r="O232" s="314"/>
      <c r="P232" s="301"/>
      <c r="Q232" s="301"/>
      <c r="R232" s="301"/>
      <c r="S232" s="301"/>
      <c r="T232" s="301"/>
      <c r="U232" s="301"/>
      <c r="V232" s="301"/>
      <c r="W232" s="301"/>
      <c r="X232" s="301"/>
      <c r="Y232" s="301"/>
      <c r="Z232" s="301"/>
      <c r="AA232" s="301"/>
    </row>
    <row r="233" spans="1:27" ht="77.400000000000006" customHeight="1">
      <c r="A233" s="305">
        <v>230</v>
      </c>
      <c r="B233" s="309" t="s">
        <v>335</v>
      </c>
      <c r="C233" s="309" t="s">
        <v>1353</v>
      </c>
      <c r="D233" s="309" t="s">
        <v>1354</v>
      </c>
      <c r="E233" s="309" t="s">
        <v>4</v>
      </c>
      <c r="F233" s="309" t="s">
        <v>640</v>
      </c>
      <c r="G233" s="312">
        <v>45217</v>
      </c>
      <c r="H233" s="311" t="s">
        <v>326</v>
      </c>
      <c r="I233" s="309" t="s">
        <v>1355</v>
      </c>
      <c r="J233" s="311" t="s">
        <v>343</v>
      </c>
      <c r="K233" s="315"/>
      <c r="L233" s="315"/>
      <c r="M233" s="315" t="s">
        <v>326</v>
      </c>
      <c r="N233" s="315"/>
      <c r="O233" s="303"/>
    </row>
    <row r="234" spans="1:27" ht="78">
      <c r="A234" s="305">
        <v>231</v>
      </c>
      <c r="B234" s="309" t="s">
        <v>335</v>
      </c>
      <c r="C234" s="309" t="s">
        <v>1356</v>
      </c>
      <c r="D234" s="309" t="s">
        <v>1357</v>
      </c>
      <c r="E234" s="309" t="s">
        <v>4</v>
      </c>
      <c r="F234" s="309" t="s">
        <v>640</v>
      </c>
      <c r="G234" s="312">
        <v>45187</v>
      </c>
      <c r="H234" s="311" t="s">
        <v>326</v>
      </c>
      <c r="I234" s="309" t="s">
        <v>1574</v>
      </c>
      <c r="J234" s="311" t="s">
        <v>343</v>
      </c>
      <c r="K234" s="311"/>
      <c r="L234" s="311"/>
      <c r="M234" s="311"/>
      <c r="N234" s="311"/>
      <c r="O234" s="303"/>
    </row>
    <row r="235" spans="1:27" ht="75.599999999999994" customHeight="1">
      <c r="A235" s="305">
        <v>232</v>
      </c>
      <c r="B235" s="309" t="s">
        <v>335</v>
      </c>
      <c r="C235" s="309" t="s">
        <v>1358</v>
      </c>
      <c r="D235" s="309" t="s">
        <v>1359</v>
      </c>
      <c r="E235" s="309" t="s">
        <v>6</v>
      </c>
      <c r="F235" s="309" t="s">
        <v>640</v>
      </c>
      <c r="G235" s="312">
        <v>45219</v>
      </c>
      <c r="H235" s="311" t="s">
        <v>326</v>
      </c>
      <c r="I235" s="309" t="s">
        <v>1360</v>
      </c>
      <c r="J235" s="311" t="s">
        <v>343</v>
      </c>
      <c r="K235" s="311"/>
      <c r="L235" s="311"/>
      <c r="M235" s="311" t="s">
        <v>1361</v>
      </c>
      <c r="N235" s="311"/>
      <c r="O235" s="303"/>
    </row>
    <row r="236" spans="1:27" ht="54" customHeight="1">
      <c r="A236" s="305">
        <v>233</v>
      </c>
      <c r="B236" s="309" t="s">
        <v>338</v>
      </c>
      <c r="C236" s="309" t="s">
        <v>1362</v>
      </c>
      <c r="D236" s="309" t="s">
        <v>1363</v>
      </c>
      <c r="E236" s="309" t="s">
        <v>4</v>
      </c>
      <c r="F236" s="309" t="s">
        <v>332</v>
      </c>
      <c r="G236" s="312" t="s">
        <v>1364</v>
      </c>
      <c r="H236" s="309" t="s">
        <v>333</v>
      </c>
      <c r="I236" s="309" t="s">
        <v>1365</v>
      </c>
      <c r="J236" s="309" t="s">
        <v>801</v>
      </c>
      <c r="K236" s="309" t="s">
        <v>333</v>
      </c>
      <c r="L236" s="309" t="s">
        <v>333</v>
      </c>
      <c r="M236" s="309" t="s">
        <v>341</v>
      </c>
      <c r="N236" s="311"/>
      <c r="O236" s="303"/>
    </row>
    <row r="237" spans="1:27" ht="150.6" customHeight="1">
      <c r="A237" s="305">
        <v>234</v>
      </c>
      <c r="B237" s="309" t="s">
        <v>325</v>
      </c>
      <c r="C237" s="309" t="s">
        <v>1366</v>
      </c>
      <c r="D237" s="309" t="s">
        <v>1367</v>
      </c>
      <c r="E237" s="309" t="s">
        <v>4</v>
      </c>
      <c r="F237" s="309" t="s">
        <v>183</v>
      </c>
      <c r="G237" s="309" t="s">
        <v>1368</v>
      </c>
      <c r="H237" s="309" t="s">
        <v>1369</v>
      </c>
      <c r="I237" s="309" t="s">
        <v>1370</v>
      </c>
      <c r="J237" s="309" t="s">
        <v>387</v>
      </c>
      <c r="K237" s="311"/>
      <c r="L237" s="311"/>
      <c r="M237" s="309" t="s">
        <v>1371</v>
      </c>
      <c r="N237" s="311"/>
      <c r="O237" s="303"/>
    </row>
    <row r="238" spans="1:27" ht="135.6" customHeight="1">
      <c r="A238" s="305">
        <v>235</v>
      </c>
      <c r="B238" s="309" t="s">
        <v>325</v>
      </c>
      <c r="C238" s="309" t="s">
        <v>1372</v>
      </c>
      <c r="D238" s="309" t="s">
        <v>1373</v>
      </c>
      <c r="E238" s="309" t="s">
        <v>6</v>
      </c>
      <c r="F238" s="309" t="s">
        <v>183</v>
      </c>
      <c r="G238" s="309" t="s">
        <v>1374</v>
      </c>
      <c r="H238" s="309" t="s">
        <v>326</v>
      </c>
      <c r="I238" s="309" t="s">
        <v>1375</v>
      </c>
      <c r="J238" s="309" t="s">
        <v>387</v>
      </c>
      <c r="K238" s="311"/>
      <c r="L238" s="311"/>
      <c r="M238" s="309" t="s">
        <v>399</v>
      </c>
      <c r="N238" s="311"/>
      <c r="O238" s="303"/>
    </row>
    <row r="239" spans="1:27" ht="150.6" customHeight="1">
      <c r="A239" s="305">
        <v>236</v>
      </c>
      <c r="B239" s="309" t="s">
        <v>325</v>
      </c>
      <c r="C239" s="309" t="s">
        <v>1376</v>
      </c>
      <c r="D239" s="309" t="s">
        <v>1377</v>
      </c>
      <c r="E239" s="319" t="s">
        <v>4</v>
      </c>
      <c r="F239" s="309" t="s">
        <v>183</v>
      </c>
      <c r="G239" s="309" t="s">
        <v>1378</v>
      </c>
      <c r="H239" s="309" t="s">
        <v>326</v>
      </c>
      <c r="I239" s="309" t="s">
        <v>1379</v>
      </c>
      <c r="J239" s="309" t="s">
        <v>387</v>
      </c>
      <c r="K239" s="311"/>
      <c r="L239" s="311"/>
      <c r="M239" s="311" t="s">
        <v>1380</v>
      </c>
      <c r="N239" s="311"/>
      <c r="O239" s="303"/>
    </row>
    <row r="240" spans="1:27" ht="112.8" customHeight="1">
      <c r="A240" s="305">
        <v>237</v>
      </c>
      <c r="B240" s="309" t="s">
        <v>325</v>
      </c>
      <c r="C240" s="309" t="s">
        <v>1381</v>
      </c>
      <c r="D240" s="309" t="s">
        <v>1382</v>
      </c>
      <c r="E240" s="309" t="s">
        <v>4</v>
      </c>
      <c r="F240" s="309" t="s">
        <v>327</v>
      </c>
      <c r="G240" s="309" t="s">
        <v>1383</v>
      </c>
      <c r="H240" s="309" t="s">
        <v>1384</v>
      </c>
      <c r="I240" s="309" t="s">
        <v>1385</v>
      </c>
      <c r="J240" s="309" t="s">
        <v>387</v>
      </c>
      <c r="K240" s="311"/>
      <c r="L240" s="311"/>
      <c r="M240" s="309" t="s">
        <v>1386</v>
      </c>
      <c r="N240" s="311"/>
      <c r="O240" s="303"/>
    </row>
    <row r="241" spans="1:15" ht="171.6" customHeight="1">
      <c r="A241" s="305">
        <v>238</v>
      </c>
      <c r="B241" s="309" t="s">
        <v>325</v>
      </c>
      <c r="C241" s="309" t="s">
        <v>1033</v>
      </c>
      <c r="D241" s="309" t="s">
        <v>1387</v>
      </c>
      <c r="E241" s="309" t="s">
        <v>5</v>
      </c>
      <c r="F241" s="309" t="s">
        <v>183</v>
      </c>
      <c r="G241" s="309" t="s">
        <v>1388</v>
      </c>
      <c r="H241" s="309" t="s">
        <v>1301</v>
      </c>
      <c r="I241" s="309" t="s">
        <v>1389</v>
      </c>
      <c r="J241" s="309" t="s">
        <v>387</v>
      </c>
      <c r="K241" s="311"/>
      <c r="L241" s="311"/>
      <c r="M241" s="309" t="s">
        <v>476</v>
      </c>
      <c r="N241" s="311"/>
      <c r="O241" s="303"/>
    </row>
    <row r="242" spans="1:15" ht="134.4" customHeight="1">
      <c r="A242" s="305">
        <v>239</v>
      </c>
      <c r="B242" s="309" t="s">
        <v>325</v>
      </c>
      <c r="C242" s="309" t="s">
        <v>1390</v>
      </c>
      <c r="D242" s="309" t="s">
        <v>1391</v>
      </c>
      <c r="E242" s="309" t="s">
        <v>4</v>
      </c>
      <c r="F242" s="309" t="s">
        <v>183</v>
      </c>
      <c r="G242" s="309" t="s">
        <v>1392</v>
      </c>
      <c r="H242" s="309" t="s">
        <v>1301</v>
      </c>
      <c r="I242" s="309" t="s">
        <v>1393</v>
      </c>
      <c r="J242" s="309" t="s">
        <v>387</v>
      </c>
      <c r="K242" s="311"/>
      <c r="L242" s="311"/>
      <c r="M242" s="309" t="s">
        <v>476</v>
      </c>
      <c r="N242" s="311"/>
      <c r="O242" s="303"/>
    </row>
    <row r="243" spans="1:15" ht="124.2" customHeight="1">
      <c r="A243" s="305">
        <v>240</v>
      </c>
      <c r="B243" s="309" t="s">
        <v>330</v>
      </c>
      <c r="C243" s="309" t="s">
        <v>1394</v>
      </c>
      <c r="D243" s="309" t="s">
        <v>1395</v>
      </c>
      <c r="E243" s="309" t="s">
        <v>5</v>
      </c>
      <c r="F243" s="309" t="s">
        <v>329</v>
      </c>
      <c r="G243" s="312">
        <v>45232</v>
      </c>
      <c r="H243" s="309" t="s">
        <v>326</v>
      </c>
      <c r="I243" s="309" t="s">
        <v>1396</v>
      </c>
      <c r="J243" s="311" t="s">
        <v>453</v>
      </c>
      <c r="K243" s="311" t="s">
        <v>453</v>
      </c>
      <c r="L243" s="311"/>
      <c r="M243" s="311"/>
      <c r="N243" s="311"/>
      <c r="O243" s="303"/>
    </row>
    <row r="244" spans="1:15" ht="78.599999999999994" customHeight="1">
      <c r="A244" s="305">
        <v>241</v>
      </c>
      <c r="B244" s="309" t="s">
        <v>330</v>
      </c>
      <c r="C244" s="309" t="s">
        <v>1397</v>
      </c>
      <c r="D244" s="309" t="s">
        <v>1398</v>
      </c>
      <c r="E244" s="309" t="s">
        <v>6</v>
      </c>
      <c r="F244" s="309" t="s">
        <v>331</v>
      </c>
      <c r="G244" s="312">
        <v>45259</v>
      </c>
      <c r="H244" s="309" t="s">
        <v>326</v>
      </c>
      <c r="I244" s="309" t="s">
        <v>1399</v>
      </c>
      <c r="J244" s="311" t="s">
        <v>453</v>
      </c>
      <c r="K244" s="311" t="s">
        <v>453</v>
      </c>
      <c r="L244" s="311"/>
      <c r="M244" s="311"/>
      <c r="N244" s="311">
        <v>60000</v>
      </c>
      <c r="O244" s="303"/>
    </row>
    <row r="245" spans="1:15" ht="127.2" customHeight="1">
      <c r="A245" s="305">
        <v>242</v>
      </c>
      <c r="B245" s="309" t="s">
        <v>335</v>
      </c>
      <c r="C245" s="309" t="s">
        <v>1400</v>
      </c>
      <c r="D245" s="309" t="s">
        <v>1401</v>
      </c>
      <c r="E245" s="309" t="s">
        <v>4</v>
      </c>
      <c r="F245" s="309" t="s">
        <v>640</v>
      </c>
      <c r="G245" s="312">
        <v>45228</v>
      </c>
      <c r="H245" s="309" t="s">
        <v>326</v>
      </c>
      <c r="I245" s="309" t="s">
        <v>1402</v>
      </c>
      <c r="J245" s="311" t="s">
        <v>343</v>
      </c>
      <c r="K245" s="311"/>
      <c r="L245" s="311"/>
      <c r="M245" s="311" t="s">
        <v>326</v>
      </c>
      <c r="N245" s="311"/>
      <c r="O245" s="303"/>
    </row>
    <row r="246" spans="1:15" ht="46.8">
      <c r="A246" s="305">
        <v>243</v>
      </c>
      <c r="B246" s="309" t="s">
        <v>335</v>
      </c>
      <c r="C246" s="309" t="s">
        <v>1403</v>
      </c>
      <c r="D246" s="309" t="s">
        <v>1404</v>
      </c>
      <c r="E246" s="309" t="s">
        <v>4</v>
      </c>
      <c r="F246" s="309" t="s">
        <v>640</v>
      </c>
      <c r="G246" s="312">
        <v>45245</v>
      </c>
      <c r="H246" s="309" t="s">
        <v>326</v>
      </c>
      <c r="I246" s="309" t="s">
        <v>1575</v>
      </c>
      <c r="J246" s="311" t="s">
        <v>343</v>
      </c>
      <c r="K246" s="311"/>
      <c r="L246" s="311"/>
      <c r="M246" s="309" t="s">
        <v>1405</v>
      </c>
      <c r="N246" s="311"/>
      <c r="O246" s="303"/>
    </row>
    <row r="247" spans="1:15" ht="46.8">
      <c r="A247" s="305">
        <v>244</v>
      </c>
      <c r="B247" s="309" t="s">
        <v>335</v>
      </c>
      <c r="C247" s="309" t="s">
        <v>1406</v>
      </c>
      <c r="D247" s="309" t="s">
        <v>1407</v>
      </c>
      <c r="E247" s="309" t="s">
        <v>6</v>
      </c>
      <c r="F247" s="309" t="s">
        <v>640</v>
      </c>
      <c r="G247" s="312">
        <v>45248</v>
      </c>
      <c r="H247" s="309" t="s">
        <v>326</v>
      </c>
      <c r="I247" s="309" t="s">
        <v>1408</v>
      </c>
      <c r="J247" s="311" t="s">
        <v>343</v>
      </c>
      <c r="K247" s="311"/>
      <c r="L247" s="311"/>
      <c r="M247" s="309" t="s">
        <v>1409</v>
      </c>
      <c r="N247" s="311"/>
      <c r="O247" s="303"/>
    </row>
    <row r="248" spans="1:15" ht="31.2">
      <c r="A248" s="305">
        <v>245</v>
      </c>
      <c r="B248" s="309" t="s">
        <v>335</v>
      </c>
      <c r="C248" s="309" t="s">
        <v>337</v>
      </c>
      <c r="D248" s="309" t="s">
        <v>1410</v>
      </c>
      <c r="E248" s="309" t="s">
        <v>6</v>
      </c>
      <c r="F248" s="309" t="s">
        <v>640</v>
      </c>
      <c r="G248" s="312">
        <v>45256</v>
      </c>
      <c r="H248" s="309" t="s">
        <v>326</v>
      </c>
      <c r="I248" s="309" t="s">
        <v>1411</v>
      </c>
      <c r="J248" s="311" t="s">
        <v>343</v>
      </c>
      <c r="K248" s="311"/>
      <c r="L248" s="311"/>
      <c r="M248" s="311" t="s">
        <v>1412</v>
      </c>
      <c r="N248" s="311"/>
      <c r="O248" s="303"/>
    </row>
    <row r="249" spans="1:15" ht="62.4">
      <c r="A249" s="305">
        <v>246</v>
      </c>
      <c r="B249" s="309" t="s">
        <v>335</v>
      </c>
      <c r="C249" s="309" t="s">
        <v>1413</v>
      </c>
      <c r="D249" s="309" t="s">
        <v>1414</v>
      </c>
      <c r="E249" s="309" t="s">
        <v>5</v>
      </c>
      <c r="F249" s="309" t="s">
        <v>46</v>
      </c>
      <c r="G249" s="312">
        <v>45259</v>
      </c>
      <c r="H249" s="309"/>
      <c r="I249" s="309" t="s">
        <v>1576</v>
      </c>
      <c r="J249" s="311" t="s">
        <v>343</v>
      </c>
      <c r="K249" s="311"/>
      <c r="L249" s="311"/>
      <c r="M249" s="311" t="s">
        <v>1415</v>
      </c>
      <c r="N249" s="311"/>
      <c r="O249" s="303"/>
    </row>
    <row r="250" spans="1:15" ht="46.8">
      <c r="A250" s="305">
        <v>247</v>
      </c>
      <c r="B250" s="309" t="s">
        <v>335</v>
      </c>
      <c r="C250" s="309" t="s">
        <v>1416</v>
      </c>
      <c r="D250" s="309" t="s">
        <v>1417</v>
      </c>
      <c r="E250" s="309" t="s">
        <v>6</v>
      </c>
      <c r="F250" s="309" t="s">
        <v>640</v>
      </c>
      <c r="G250" s="312">
        <v>45259</v>
      </c>
      <c r="H250" s="309" t="s">
        <v>326</v>
      </c>
      <c r="I250" s="309" t="s">
        <v>1418</v>
      </c>
      <c r="J250" s="311" t="s">
        <v>343</v>
      </c>
      <c r="K250" s="311"/>
      <c r="L250" s="311"/>
      <c r="M250" s="311" t="s">
        <v>1419</v>
      </c>
      <c r="N250" s="311"/>
      <c r="O250" s="303"/>
    </row>
    <row r="251" spans="1:15" ht="67.2" customHeight="1">
      <c r="A251" s="305">
        <v>248</v>
      </c>
      <c r="B251" s="309" t="s">
        <v>338</v>
      </c>
      <c r="C251" s="309" t="s">
        <v>1420</v>
      </c>
      <c r="D251" s="309" t="s">
        <v>1421</v>
      </c>
      <c r="E251" s="309" t="s">
        <v>4</v>
      </c>
      <c r="F251" s="309" t="s">
        <v>332</v>
      </c>
      <c r="G251" s="312">
        <v>45277</v>
      </c>
      <c r="H251" s="309" t="s">
        <v>333</v>
      </c>
      <c r="I251" s="309" t="s">
        <v>1422</v>
      </c>
      <c r="J251" s="309" t="s">
        <v>801</v>
      </c>
      <c r="K251" s="309" t="s">
        <v>333</v>
      </c>
      <c r="L251" s="309" t="s">
        <v>333</v>
      </c>
      <c r="M251" s="309" t="s">
        <v>618</v>
      </c>
      <c r="N251" s="311"/>
      <c r="O251" s="303"/>
    </row>
    <row r="252" spans="1:15" ht="71.400000000000006" customHeight="1">
      <c r="A252" s="305">
        <v>249</v>
      </c>
      <c r="B252" s="309" t="s">
        <v>335</v>
      </c>
      <c r="C252" s="309" t="s">
        <v>1423</v>
      </c>
      <c r="D252" s="309" t="s">
        <v>1424</v>
      </c>
      <c r="E252" s="309" t="s">
        <v>5</v>
      </c>
      <c r="F252" s="309" t="s">
        <v>46</v>
      </c>
      <c r="G252" s="312">
        <v>45267</v>
      </c>
      <c r="H252" s="309" t="s">
        <v>884</v>
      </c>
      <c r="I252" s="309" t="s">
        <v>1425</v>
      </c>
      <c r="J252" s="309" t="s">
        <v>343</v>
      </c>
      <c r="K252" s="309"/>
      <c r="L252" s="309"/>
      <c r="M252" s="309" t="s">
        <v>1415</v>
      </c>
      <c r="N252" s="311"/>
      <c r="O252" s="303"/>
    </row>
    <row r="253" spans="1:15" ht="129.6" customHeight="1">
      <c r="A253" s="305">
        <v>250</v>
      </c>
      <c r="B253" s="309" t="s">
        <v>335</v>
      </c>
      <c r="C253" s="309" t="s">
        <v>1426</v>
      </c>
      <c r="D253" s="309" t="s">
        <v>1427</v>
      </c>
      <c r="E253" s="309" t="s">
        <v>4</v>
      </c>
      <c r="F253" s="309" t="s">
        <v>640</v>
      </c>
      <c r="G253" s="312">
        <v>45267</v>
      </c>
      <c r="H253" s="309" t="s">
        <v>326</v>
      </c>
      <c r="I253" s="309" t="s">
        <v>1577</v>
      </c>
      <c r="J253" s="309" t="s">
        <v>343</v>
      </c>
      <c r="K253" s="309"/>
      <c r="L253" s="309"/>
      <c r="M253" s="309" t="s">
        <v>326</v>
      </c>
      <c r="N253" s="311"/>
      <c r="O253" s="303"/>
    </row>
    <row r="254" spans="1:15" ht="46.8">
      <c r="A254" s="305">
        <v>251</v>
      </c>
      <c r="B254" s="309" t="s">
        <v>335</v>
      </c>
      <c r="C254" s="309" t="s">
        <v>337</v>
      </c>
      <c r="D254" s="309" t="s">
        <v>1428</v>
      </c>
      <c r="E254" s="309" t="s">
        <v>5</v>
      </c>
      <c r="F254" s="309" t="s">
        <v>640</v>
      </c>
      <c r="G254" s="312">
        <v>45282</v>
      </c>
      <c r="H254" s="309" t="s">
        <v>326</v>
      </c>
      <c r="I254" s="309" t="s">
        <v>1429</v>
      </c>
      <c r="J254" s="309" t="s">
        <v>343</v>
      </c>
      <c r="K254" s="309"/>
      <c r="L254" s="309"/>
      <c r="M254" s="309" t="s">
        <v>326</v>
      </c>
      <c r="N254" s="311"/>
      <c r="O254" s="303"/>
    </row>
    <row r="255" spans="1:15" ht="51" customHeight="1">
      <c r="A255" s="305">
        <v>252</v>
      </c>
      <c r="B255" s="309" t="s">
        <v>335</v>
      </c>
      <c r="C255" s="309" t="s">
        <v>1430</v>
      </c>
      <c r="D255" s="309" t="s">
        <v>1431</v>
      </c>
      <c r="E255" s="309" t="s">
        <v>6</v>
      </c>
      <c r="F255" s="309" t="s">
        <v>640</v>
      </c>
      <c r="G255" s="312">
        <v>45289</v>
      </c>
      <c r="H255" s="309" t="s">
        <v>326</v>
      </c>
      <c r="I255" s="309" t="s">
        <v>1432</v>
      </c>
      <c r="J255" s="309" t="s">
        <v>343</v>
      </c>
      <c r="K255" s="309"/>
      <c r="L255" s="309"/>
      <c r="M255" s="309" t="s">
        <v>1433</v>
      </c>
      <c r="N255" s="311"/>
      <c r="O255" s="303"/>
    </row>
    <row r="256" spans="1:15" ht="62.4">
      <c r="A256" s="305">
        <v>253</v>
      </c>
      <c r="B256" s="309" t="s">
        <v>335</v>
      </c>
      <c r="C256" s="309" t="s">
        <v>1434</v>
      </c>
      <c r="D256" s="309" t="s">
        <v>1435</v>
      </c>
      <c r="E256" s="309" t="s">
        <v>6</v>
      </c>
      <c r="F256" s="309" t="s">
        <v>640</v>
      </c>
      <c r="G256" s="312">
        <v>45291</v>
      </c>
      <c r="H256" s="309" t="s">
        <v>326</v>
      </c>
      <c r="I256" s="309" t="s">
        <v>1436</v>
      </c>
      <c r="J256" s="309" t="s">
        <v>343</v>
      </c>
      <c r="K256" s="309"/>
      <c r="L256" s="309"/>
      <c r="M256" s="309" t="s">
        <v>1437</v>
      </c>
      <c r="N256" s="311"/>
      <c r="O256" s="303"/>
    </row>
    <row r="257" spans="1:15" ht="169.8" customHeight="1">
      <c r="A257" s="305">
        <v>254</v>
      </c>
      <c r="B257" s="309" t="s">
        <v>325</v>
      </c>
      <c r="C257" s="309" t="s">
        <v>1438</v>
      </c>
      <c r="D257" s="309" t="s">
        <v>1439</v>
      </c>
      <c r="E257" s="309" t="s">
        <v>4</v>
      </c>
      <c r="F257" s="309" t="s">
        <v>183</v>
      </c>
      <c r="G257" s="312" t="s">
        <v>1440</v>
      </c>
      <c r="H257" s="309" t="s">
        <v>326</v>
      </c>
      <c r="I257" s="309" t="s">
        <v>1441</v>
      </c>
      <c r="J257" s="309" t="s">
        <v>387</v>
      </c>
      <c r="K257" s="309"/>
      <c r="L257" s="309"/>
      <c r="M257" s="309" t="s">
        <v>1312</v>
      </c>
      <c r="N257" s="311"/>
      <c r="O257" s="303"/>
    </row>
    <row r="258" spans="1:15" ht="71.400000000000006" customHeight="1">
      <c r="A258" s="305">
        <v>255</v>
      </c>
      <c r="B258" s="309" t="s">
        <v>325</v>
      </c>
      <c r="C258" s="309" t="s">
        <v>1010</v>
      </c>
      <c r="D258" s="309" t="s">
        <v>1442</v>
      </c>
      <c r="E258" s="309" t="s">
        <v>6</v>
      </c>
      <c r="F258" s="309" t="s">
        <v>183</v>
      </c>
      <c r="G258" s="312" t="s">
        <v>1443</v>
      </c>
      <c r="H258" s="309" t="s">
        <v>326</v>
      </c>
      <c r="I258" s="309" t="s">
        <v>1444</v>
      </c>
      <c r="J258" s="309" t="s">
        <v>387</v>
      </c>
      <c r="K258" s="309"/>
      <c r="L258" s="309"/>
      <c r="M258" s="309" t="s">
        <v>1026</v>
      </c>
      <c r="N258" s="311"/>
      <c r="O258" s="303"/>
    </row>
    <row r="259" spans="1:15" ht="88.8" customHeight="1">
      <c r="A259" s="305">
        <v>256</v>
      </c>
      <c r="B259" s="309" t="s">
        <v>335</v>
      </c>
      <c r="C259" s="309" t="s">
        <v>1445</v>
      </c>
      <c r="D259" s="309" t="s">
        <v>1446</v>
      </c>
      <c r="E259" s="309" t="s">
        <v>4</v>
      </c>
      <c r="F259" s="316" t="s">
        <v>640</v>
      </c>
      <c r="G259" s="317">
        <v>45300</v>
      </c>
      <c r="H259" s="318" t="s">
        <v>326</v>
      </c>
      <c r="I259" s="309" t="s">
        <v>1447</v>
      </c>
      <c r="J259" s="309" t="s">
        <v>343</v>
      </c>
      <c r="K259" s="311"/>
      <c r="L259" s="311"/>
      <c r="M259" s="302" t="s">
        <v>1448</v>
      </c>
      <c r="N259" s="311"/>
      <c r="O259" s="303"/>
    </row>
    <row r="260" spans="1:15" ht="225.6" customHeight="1">
      <c r="A260" s="305">
        <v>257</v>
      </c>
      <c r="B260" s="309" t="s">
        <v>335</v>
      </c>
      <c r="C260" s="309" t="s">
        <v>1449</v>
      </c>
      <c r="D260" s="309" t="s">
        <v>1450</v>
      </c>
      <c r="E260" s="309" t="s">
        <v>4</v>
      </c>
      <c r="F260" s="316" t="s">
        <v>640</v>
      </c>
      <c r="G260" s="317">
        <v>45307</v>
      </c>
      <c r="H260" s="318" t="s">
        <v>326</v>
      </c>
      <c r="I260" s="309" t="s">
        <v>1578</v>
      </c>
      <c r="J260" s="309" t="s">
        <v>343</v>
      </c>
      <c r="K260" s="311"/>
      <c r="L260" s="311"/>
      <c r="M260" s="309" t="s">
        <v>1451</v>
      </c>
      <c r="N260" s="311"/>
      <c r="O260" s="303"/>
    </row>
    <row r="261" spans="1:15" ht="131.4" customHeight="1">
      <c r="A261" s="305">
        <v>258</v>
      </c>
      <c r="B261" s="309" t="s">
        <v>335</v>
      </c>
      <c r="C261" s="309" t="s">
        <v>669</v>
      </c>
      <c r="D261" s="309" t="s">
        <v>1452</v>
      </c>
      <c r="E261" s="309" t="s">
        <v>5</v>
      </c>
      <c r="F261" s="316" t="s">
        <v>46</v>
      </c>
      <c r="G261" s="317">
        <v>45327</v>
      </c>
      <c r="H261" s="318"/>
      <c r="I261" s="309" t="s">
        <v>1579</v>
      </c>
      <c r="J261" s="309" t="s">
        <v>343</v>
      </c>
      <c r="K261" s="311"/>
      <c r="L261" s="311"/>
      <c r="M261" s="309" t="s">
        <v>1453</v>
      </c>
      <c r="N261" s="311"/>
      <c r="O261" s="303"/>
    </row>
    <row r="262" spans="1:15" ht="93" customHeight="1">
      <c r="A262" s="305">
        <v>259</v>
      </c>
      <c r="B262" s="309" t="s">
        <v>335</v>
      </c>
      <c r="C262" s="309" t="s">
        <v>1454</v>
      </c>
      <c r="D262" s="309" t="s">
        <v>1455</v>
      </c>
      <c r="E262" s="309" t="s">
        <v>5</v>
      </c>
      <c r="F262" s="316" t="s">
        <v>640</v>
      </c>
      <c r="G262" s="317">
        <v>45341</v>
      </c>
      <c r="H262" s="318" t="s">
        <v>326</v>
      </c>
      <c r="I262" s="309" t="s">
        <v>1456</v>
      </c>
      <c r="J262" s="309" t="s">
        <v>343</v>
      </c>
      <c r="K262" s="311"/>
      <c r="L262" s="311"/>
      <c r="M262" s="309" t="s">
        <v>1457</v>
      </c>
      <c r="N262" s="311"/>
      <c r="O262" s="303"/>
    </row>
    <row r="263" spans="1:15" ht="151.19999999999999" customHeight="1">
      <c r="A263" s="305">
        <v>260</v>
      </c>
      <c r="B263" s="309" t="s">
        <v>335</v>
      </c>
      <c r="C263" s="309" t="s">
        <v>1458</v>
      </c>
      <c r="D263" s="309" t="s">
        <v>1459</v>
      </c>
      <c r="E263" s="309" t="s">
        <v>4</v>
      </c>
      <c r="F263" s="316" t="s">
        <v>640</v>
      </c>
      <c r="G263" s="317">
        <v>45353</v>
      </c>
      <c r="H263" s="318" t="s">
        <v>326</v>
      </c>
      <c r="I263" s="309" t="s">
        <v>1580</v>
      </c>
      <c r="J263" s="309" t="s">
        <v>343</v>
      </c>
      <c r="K263" s="311"/>
      <c r="L263" s="311"/>
      <c r="M263" s="309" t="s">
        <v>326</v>
      </c>
      <c r="N263" s="311"/>
      <c r="O263" s="303"/>
    </row>
    <row r="264" spans="1:15" ht="103.8" customHeight="1">
      <c r="A264" s="305">
        <v>261</v>
      </c>
      <c r="B264" s="309" t="s">
        <v>335</v>
      </c>
      <c r="C264" s="309" t="s">
        <v>1460</v>
      </c>
      <c r="D264" s="309" t="s">
        <v>1461</v>
      </c>
      <c r="E264" s="309" t="s">
        <v>5</v>
      </c>
      <c r="F264" s="316" t="s">
        <v>640</v>
      </c>
      <c r="G264" s="317">
        <v>45369</v>
      </c>
      <c r="H264" s="318" t="s">
        <v>326</v>
      </c>
      <c r="I264" s="309" t="s">
        <v>1462</v>
      </c>
      <c r="J264" s="309" t="s">
        <v>343</v>
      </c>
      <c r="K264" s="311"/>
      <c r="L264" s="311"/>
      <c r="M264" s="309" t="s">
        <v>1463</v>
      </c>
      <c r="N264" s="311"/>
      <c r="O264" s="303"/>
    </row>
    <row r="265" spans="1:15" ht="113.4" customHeight="1">
      <c r="A265" s="305">
        <v>262</v>
      </c>
      <c r="B265" s="309" t="s">
        <v>335</v>
      </c>
      <c r="C265" s="309" t="s">
        <v>1464</v>
      </c>
      <c r="D265" s="309" t="s">
        <v>1465</v>
      </c>
      <c r="E265" s="309" t="s">
        <v>4</v>
      </c>
      <c r="F265" s="316" t="s">
        <v>640</v>
      </c>
      <c r="G265" s="317">
        <v>45370</v>
      </c>
      <c r="H265" s="318" t="s">
        <v>326</v>
      </c>
      <c r="I265" s="309" t="s">
        <v>1466</v>
      </c>
      <c r="J265" s="309" t="s">
        <v>343</v>
      </c>
      <c r="K265" s="311"/>
      <c r="L265" s="311"/>
      <c r="M265" s="309" t="s">
        <v>1467</v>
      </c>
      <c r="N265" s="311"/>
      <c r="O265" s="303"/>
    </row>
    <row r="266" spans="1:15" ht="100.8" customHeight="1">
      <c r="A266" s="305">
        <v>263</v>
      </c>
      <c r="B266" s="309" t="s">
        <v>335</v>
      </c>
      <c r="C266" s="309" t="s">
        <v>1468</v>
      </c>
      <c r="D266" s="309" t="s">
        <v>1469</v>
      </c>
      <c r="E266" s="309" t="s">
        <v>4</v>
      </c>
      <c r="F266" s="316" t="s">
        <v>640</v>
      </c>
      <c r="G266" s="317">
        <v>45372</v>
      </c>
      <c r="H266" s="318" t="s">
        <v>326</v>
      </c>
      <c r="I266" s="309" t="s">
        <v>1470</v>
      </c>
      <c r="J266" s="309" t="s">
        <v>343</v>
      </c>
      <c r="K266" s="311"/>
      <c r="L266" s="311"/>
      <c r="M266" s="309" t="s">
        <v>1471</v>
      </c>
      <c r="N266" s="311"/>
      <c r="O266" s="303"/>
    </row>
    <row r="267" spans="1:15" ht="75" customHeight="1">
      <c r="A267" s="305">
        <v>264</v>
      </c>
      <c r="B267" s="309" t="s">
        <v>335</v>
      </c>
      <c r="C267" s="309" t="s">
        <v>1458</v>
      </c>
      <c r="D267" s="309" t="s">
        <v>1472</v>
      </c>
      <c r="E267" s="309" t="s">
        <v>4</v>
      </c>
      <c r="F267" s="316" t="s">
        <v>640</v>
      </c>
      <c r="G267" s="317">
        <v>45373</v>
      </c>
      <c r="H267" s="318" t="s">
        <v>326</v>
      </c>
      <c r="I267" s="309" t="s">
        <v>1473</v>
      </c>
      <c r="J267" s="309" t="s">
        <v>343</v>
      </c>
      <c r="K267" s="311"/>
      <c r="L267" s="311"/>
      <c r="M267" s="309" t="s">
        <v>1474</v>
      </c>
      <c r="N267" s="311"/>
      <c r="O267" s="303"/>
    </row>
    <row r="268" spans="1:15" ht="193.8" customHeight="1">
      <c r="A268" s="305">
        <v>265</v>
      </c>
      <c r="B268" s="309" t="s">
        <v>338</v>
      </c>
      <c r="C268" s="309" t="s">
        <v>1475</v>
      </c>
      <c r="D268" s="309" t="s">
        <v>1476</v>
      </c>
      <c r="E268" s="309" t="s">
        <v>6</v>
      </c>
      <c r="F268" s="309" t="s">
        <v>332</v>
      </c>
      <c r="G268" s="312" t="s">
        <v>1477</v>
      </c>
      <c r="H268" s="309" t="s">
        <v>333</v>
      </c>
      <c r="I268" s="309" t="s">
        <v>1581</v>
      </c>
      <c r="J268" s="309" t="s">
        <v>801</v>
      </c>
      <c r="K268" s="309" t="s">
        <v>333</v>
      </c>
      <c r="L268" s="309" t="s">
        <v>333</v>
      </c>
      <c r="M268" s="319" t="s">
        <v>1478</v>
      </c>
      <c r="N268" s="320">
        <v>15000</v>
      </c>
      <c r="O268" s="303"/>
    </row>
    <row r="269" spans="1:15" ht="165.6" customHeight="1">
      <c r="A269" s="305">
        <v>266</v>
      </c>
      <c r="B269" s="309" t="s">
        <v>338</v>
      </c>
      <c r="C269" s="309" t="s">
        <v>1479</v>
      </c>
      <c r="D269" s="309" t="s">
        <v>1480</v>
      </c>
      <c r="E269" s="309" t="s">
        <v>4</v>
      </c>
      <c r="F269" s="309" t="s">
        <v>332</v>
      </c>
      <c r="G269" s="312" t="s">
        <v>1481</v>
      </c>
      <c r="H269" s="309" t="s">
        <v>333</v>
      </c>
      <c r="I269" s="309" t="s">
        <v>1482</v>
      </c>
      <c r="J269" s="309" t="s">
        <v>801</v>
      </c>
      <c r="K269" s="309" t="s">
        <v>333</v>
      </c>
      <c r="L269" s="309" t="s">
        <v>333</v>
      </c>
      <c r="M269" s="319" t="s">
        <v>1483</v>
      </c>
      <c r="N269" s="320"/>
      <c r="O269" s="303"/>
    </row>
    <row r="270" spans="1:15" ht="62.4">
      <c r="A270" s="305">
        <v>267</v>
      </c>
      <c r="B270" s="309" t="s">
        <v>338</v>
      </c>
      <c r="C270" s="309" t="s">
        <v>1484</v>
      </c>
      <c r="D270" s="309" t="s">
        <v>1485</v>
      </c>
      <c r="E270" s="309" t="s">
        <v>4</v>
      </c>
      <c r="F270" s="309" t="s">
        <v>332</v>
      </c>
      <c r="G270" s="312" t="s">
        <v>1486</v>
      </c>
      <c r="H270" s="309" t="s">
        <v>333</v>
      </c>
      <c r="I270" s="309" t="s">
        <v>1487</v>
      </c>
      <c r="J270" s="309" t="s">
        <v>801</v>
      </c>
      <c r="K270" s="309" t="s">
        <v>333</v>
      </c>
      <c r="L270" s="309" t="s">
        <v>333</v>
      </c>
      <c r="M270" s="319" t="s">
        <v>1488</v>
      </c>
      <c r="N270" s="320"/>
      <c r="O270" s="303"/>
    </row>
    <row r="271" spans="1:15" ht="107.4" customHeight="1">
      <c r="A271" s="305">
        <v>268</v>
      </c>
      <c r="B271" s="309" t="s">
        <v>338</v>
      </c>
      <c r="C271" s="309" t="s">
        <v>608</v>
      </c>
      <c r="D271" s="309" t="s">
        <v>1489</v>
      </c>
      <c r="E271" s="309" t="s">
        <v>4</v>
      </c>
      <c r="F271" s="309" t="s">
        <v>332</v>
      </c>
      <c r="G271" s="312" t="s">
        <v>1490</v>
      </c>
      <c r="H271" s="309" t="s">
        <v>333</v>
      </c>
      <c r="I271" s="309" t="s">
        <v>1491</v>
      </c>
      <c r="J271" s="309" t="s">
        <v>801</v>
      </c>
      <c r="K271" s="309" t="s">
        <v>333</v>
      </c>
      <c r="L271" s="309" t="s">
        <v>333</v>
      </c>
      <c r="M271" s="319" t="s">
        <v>1492</v>
      </c>
      <c r="N271" s="320" t="s">
        <v>1493</v>
      </c>
      <c r="O271" s="303"/>
    </row>
    <row r="272" spans="1:15" ht="147" customHeight="1">
      <c r="A272" s="305">
        <v>269</v>
      </c>
      <c r="B272" s="309" t="s">
        <v>338</v>
      </c>
      <c r="C272" s="309" t="s">
        <v>1494</v>
      </c>
      <c r="D272" s="309" t="s">
        <v>1495</v>
      </c>
      <c r="E272" s="309" t="s">
        <v>4</v>
      </c>
      <c r="F272" s="309" t="s">
        <v>332</v>
      </c>
      <c r="G272" s="312" t="s">
        <v>1496</v>
      </c>
      <c r="H272" s="309" t="s">
        <v>333</v>
      </c>
      <c r="I272" s="309" t="s">
        <v>1497</v>
      </c>
      <c r="J272" s="309" t="s">
        <v>801</v>
      </c>
      <c r="K272" s="309" t="s">
        <v>333</v>
      </c>
      <c r="L272" s="309" t="s">
        <v>333</v>
      </c>
      <c r="M272" s="319" t="s">
        <v>341</v>
      </c>
      <c r="N272" s="320"/>
      <c r="O272" s="303"/>
    </row>
    <row r="273" spans="1:15" ht="80.400000000000006" customHeight="1">
      <c r="A273" s="305">
        <v>270</v>
      </c>
      <c r="B273" s="309" t="s">
        <v>338</v>
      </c>
      <c r="C273" s="309" t="s">
        <v>354</v>
      </c>
      <c r="D273" s="309" t="s">
        <v>1498</v>
      </c>
      <c r="E273" s="309" t="s">
        <v>6</v>
      </c>
      <c r="F273" s="309" t="s">
        <v>332</v>
      </c>
      <c r="G273" s="312" t="s">
        <v>1499</v>
      </c>
      <c r="H273" s="309" t="s">
        <v>333</v>
      </c>
      <c r="I273" s="309" t="s">
        <v>1500</v>
      </c>
      <c r="J273" s="309" t="s">
        <v>801</v>
      </c>
      <c r="K273" s="309" t="s">
        <v>333</v>
      </c>
      <c r="L273" s="309" t="s">
        <v>333</v>
      </c>
      <c r="M273" s="319" t="s">
        <v>1501</v>
      </c>
      <c r="N273" s="320"/>
      <c r="O273" s="303"/>
    </row>
    <row r="274" spans="1:15" ht="155.4" customHeight="1">
      <c r="A274" s="305">
        <v>271</v>
      </c>
      <c r="B274" s="309" t="s">
        <v>325</v>
      </c>
      <c r="C274" s="309" t="s">
        <v>1502</v>
      </c>
      <c r="D274" s="309" t="s">
        <v>1503</v>
      </c>
      <c r="E274" s="309" t="s">
        <v>4</v>
      </c>
      <c r="F274" s="309" t="s">
        <v>183</v>
      </c>
      <c r="G274" s="309" t="s">
        <v>1504</v>
      </c>
      <c r="H274" s="309" t="s">
        <v>326</v>
      </c>
      <c r="I274" s="309" t="s">
        <v>1505</v>
      </c>
      <c r="J274" s="309" t="s">
        <v>801</v>
      </c>
      <c r="K274" s="309"/>
      <c r="L274" s="309"/>
      <c r="M274" s="309" t="s">
        <v>1312</v>
      </c>
      <c r="N274" s="311"/>
      <c r="O274" s="303"/>
    </row>
    <row r="275" spans="1:15" ht="175.2" customHeight="1">
      <c r="A275" s="305">
        <v>272</v>
      </c>
      <c r="B275" s="309" t="s">
        <v>325</v>
      </c>
      <c r="C275" s="309" t="s">
        <v>1506</v>
      </c>
      <c r="D275" s="309" t="s">
        <v>1507</v>
      </c>
      <c r="E275" s="309" t="s">
        <v>6</v>
      </c>
      <c r="F275" s="309" t="s">
        <v>183</v>
      </c>
      <c r="G275" s="309" t="s">
        <v>1508</v>
      </c>
      <c r="H275" s="309" t="s">
        <v>326</v>
      </c>
      <c r="I275" s="309" t="s">
        <v>1509</v>
      </c>
      <c r="J275" s="309" t="s">
        <v>801</v>
      </c>
      <c r="K275" s="309"/>
      <c r="L275" s="309"/>
      <c r="M275" s="309" t="s">
        <v>399</v>
      </c>
      <c r="N275" s="311"/>
      <c r="O275" s="303"/>
    </row>
    <row r="276" spans="1:15" ht="59.4" customHeight="1">
      <c r="A276" s="305">
        <v>273</v>
      </c>
      <c r="B276" s="309" t="s">
        <v>325</v>
      </c>
      <c r="C276" s="309" t="s">
        <v>1510</v>
      </c>
      <c r="D276" s="309" t="s">
        <v>1511</v>
      </c>
      <c r="E276" s="309" t="s">
        <v>5</v>
      </c>
      <c r="F276" s="309" t="s">
        <v>183</v>
      </c>
      <c r="G276" s="309" t="s">
        <v>1512</v>
      </c>
      <c r="H276" s="309" t="s">
        <v>1310</v>
      </c>
      <c r="I276" s="309" t="s">
        <v>1513</v>
      </c>
      <c r="J276" s="309" t="s">
        <v>801</v>
      </c>
      <c r="K276" s="309"/>
      <c r="L276" s="309"/>
      <c r="M276" s="309"/>
      <c r="N276" s="311"/>
      <c r="O276" s="303"/>
    </row>
    <row r="277" spans="1:15" ht="70.2" customHeight="1">
      <c r="A277" s="305">
        <v>274</v>
      </c>
      <c r="B277" s="309" t="s">
        <v>325</v>
      </c>
      <c r="C277" s="309" t="s">
        <v>1514</v>
      </c>
      <c r="D277" s="309" t="s">
        <v>1515</v>
      </c>
      <c r="E277" s="309" t="s">
        <v>1516</v>
      </c>
      <c r="F277" s="309" t="s">
        <v>327</v>
      </c>
      <c r="G277" s="309" t="s">
        <v>1517</v>
      </c>
      <c r="H277" s="309" t="s">
        <v>1518</v>
      </c>
      <c r="I277" s="309" t="s">
        <v>1519</v>
      </c>
      <c r="J277" s="309" t="s">
        <v>801</v>
      </c>
      <c r="K277" s="309"/>
      <c r="L277" s="309"/>
      <c r="M277" s="309" t="s">
        <v>995</v>
      </c>
      <c r="N277" s="311"/>
      <c r="O277" s="303"/>
    </row>
    <row r="278" spans="1:15" ht="168" customHeight="1">
      <c r="A278" s="305">
        <v>275</v>
      </c>
      <c r="B278" s="309" t="s">
        <v>325</v>
      </c>
      <c r="C278" s="309" t="s">
        <v>1520</v>
      </c>
      <c r="D278" s="309" t="s">
        <v>1521</v>
      </c>
      <c r="E278" s="309" t="s">
        <v>1516</v>
      </c>
      <c r="F278" s="309" t="s">
        <v>512</v>
      </c>
      <c r="G278" s="309" t="s">
        <v>1522</v>
      </c>
      <c r="H278" s="309" t="s">
        <v>326</v>
      </c>
      <c r="I278" s="309" t="s">
        <v>1523</v>
      </c>
      <c r="J278" s="309" t="s">
        <v>387</v>
      </c>
      <c r="K278" s="309"/>
      <c r="L278" s="309"/>
      <c r="M278" s="309" t="s">
        <v>995</v>
      </c>
      <c r="N278" s="311"/>
      <c r="O278" s="303"/>
    </row>
    <row r="279" spans="1:15" ht="72.599999999999994" customHeight="1">
      <c r="A279" s="305">
        <v>276</v>
      </c>
      <c r="B279" s="309" t="s">
        <v>325</v>
      </c>
      <c r="C279" s="309" t="s">
        <v>1524</v>
      </c>
      <c r="D279" s="309" t="s">
        <v>1525</v>
      </c>
      <c r="E279" s="309" t="s">
        <v>6</v>
      </c>
      <c r="F279" s="309" t="s">
        <v>183</v>
      </c>
      <c r="G279" s="309" t="s">
        <v>1526</v>
      </c>
      <c r="H279" s="309" t="s">
        <v>326</v>
      </c>
      <c r="I279" s="309" t="s">
        <v>1527</v>
      </c>
      <c r="J279" s="309" t="s">
        <v>387</v>
      </c>
      <c r="K279" s="309"/>
      <c r="L279" s="309"/>
      <c r="M279" s="309" t="s">
        <v>399</v>
      </c>
      <c r="N279" s="311"/>
      <c r="O279" s="303"/>
    </row>
    <row r="280" spans="1:15" ht="46.8">
      <c r="A280" s="305">
        <v>277</v>
      </c>
      <c r="B280" s="309" t="s">
        <v>325</v>
      </c>
      <c r="C280" s="309" t="s">
        <v>362</v>
      </c>
      <c r="D280" s="309" t="s">
        <v>1528</v>
      </c>
      <c r="E280" s="309" t="s">
        <v>1516</v>
      </c>
      <c r="F280" s="309" t="s">
        <v>512</v>
      </c>
      <c r="G280" s="309" t="s">
        <v>1529</v>
      </c>
      <c r="H280" s="309" t="s">
        <v>326</v>
      </c>
      <c r="I280" s="309" t="s">
        <v>1530</v>
      </c>
      <c r="J280" s="309" t="s">
        <v>387</v>
      </c>
      <c r="K280" s="309"/>
      <c r="L280" s="309"/>
      <c r="M280" s="309" t="s">
        <v>995</v>
      </c>
      <c r="N280" s="311"/>
      <c r="O280" s="303"/>
    </row>
    <row r="281" spans="1:15" ht="109.2">
      <c r="A281" s="305">
        <v>278</v>
      </c>
      <c r="B281" s="309" t="s">
        <v>1220</v>
      </c>
      <c r="C281" s="309" t="s">
        <v>1531</v>
      </c>
      <c r="D281" s="309" t="s">
        <v>1532</v>
      </c>
      <c r="E281" s="309" t="s">
        <v>5</v>
      </c>
      <c r="F281" s="309" t="s">
        <v>183</v>
      </c>
      <c r="G281" s="312">
        <v>45305</v>
      </c>
      <c r="H281" s="309" t="s">
        <v>326</v>
      </c>
      <c r="I281" s="309" t="s">
        <v>1533</v>
      </c>
      <c r="J281" s="309" t="s">
        <v>387</v>
      </c>
      <c r="K281" s="309" t="s">
        <v>333</v>
      </c>
      <c r="L281" s="309" t="s">
        <v>333</v>
      </c>
      <c r="M281" s="311"/>
      <c r="N281" s="311"/>
      <c r="O281" s="303"/>
    </row>
    <row r="282" spans="1:15" ht="62.4">
      <c r="A282" s="305">
        <v>279</v>
      </c>
      <c r="B282" s="309" t="s">
        <v>1220</v>
      </c>
      <c r="C282" s="309" t="s">
        <v>1534</v>
      </c>
      <c r="D282" s="309" t="s">
        <v>1535</v>
      </c>
      <c r="E282" s="309" t="s">
        <v>5</v>
      </c>
      <c r="F282" s="309" t="s">
        <v>183</v>
      </c>
      <c r="G282" s="312">
        <v>45306</v>
      </c>
      <c r="H282" s="309" t="s">
        <v>326</v>
      </c>
      <c r="I282" s="309" t="s">
        <v>1536</v>
      </c>
      <c r="J282" s="309" t="s">
        <v>387</v>
      </c>
      <c r="K282" s="309" t="s">
        <v>333</v>
      </c>
      <c r="L282" s="309" t="s">
        <v>333</v>
      </c>
      <c r="M282" s="311"/>
      <c r="N282" s="311"/>
      <c r="O282" s="303"/>
    </row>
    <row r="283" spans="1:15" ht="78">
      <c r="A283" s="305">
        <v>280</v>
      </c>
      <c r="B283" s="309" t="s">
        <v>1220</v>
      </c>
      <c r="C283" s="309" t="s">
        <v>1537</v>
      </c>
      <c r="D283" s="309" t="s">
        <v>1538</v>
      </c>
      <c r="E283" s="309" t="s">
        <v>6</v>
      </c>
      <c r="F283" s="309" t="s">
        <v>183</v>
      </c>
      <c r="G283" s="312">
        <v>45337</v>
      </c>
      <c r="H283" s="309" t="s">
        <v>326</v>
      </c>
      <c r="I283" s="309" t="s">
        <v>1539</v>
      </c>
      <c r="J283" s="309" t="s">
        <v>387</v>
      </c>
      <c r="K283" s="309" t="s">
        <v>333</v>
      </c>
      <c r="L283" s="309" t="s">
        <v>333</v>
      </c>
      <c r="M283" s="311"/>
      <c r="N283" s="311"/>
      <c r="O283" s="303"/>
    </row>
    <row r="284" spans="1:15" ht="149.4" customHeight="1">
      <c r="A284" s="305">
        <v>281</v>
      </c>
      <c r="B284" s="309" t="s">
        <v>1220</v>
      </c>
      <c r="C284" s="309" t="s">
        <v>1540</v>
      </c>
      <c r="D284" s="309" t="s">
        <v>1541</v>
      </c>
      <c r="E284" s="309" t="s">
        <v>4</v>
      </c>
      <c r="F284" s="309" t="s">
        <v>183</v>
      </c>
      <c r="G284" s="312">
        <v>45369</v>
      </c>
      <c r="H284" s="309" t="s">
        <v>326</v>
      </c>
      <c r="I284" s="309" t="s">
        <v>1542</v>
      </c>
      <c r="J284" s="309" t="s">
        <v>387</v>
      </c>
      <c r="K284" s="309" t="s">
        <v>333</v>
      </c>
      <c r="L284" s="309" t="s">
        <v>333</v>
      </c>
      <c r="M284" s="311"/>
      <c r="N284" s="311"/>
      <c r="O284" s="303"/>
    </row>
    <row r="285" spans="1:15" ht="69.599999999999994" customHeight="1">
      <c r="A285" s="305">
        <v>282</v>
      </c>
      <c r="B285" s="309" t="s">
        <v>330</v>
      </c>
      <c r="C285" s="309" t="s">
        <v>1543</v>
      </c>
      <c r="D285" s="309" t="s">
        <v>1544</v>
      </c>
      <c r="E285" s="321" t="s">
        <v>4</v>
      </c>
      <c r="F285" s="309" t="s">
        <v>183</v>
      </c>
      <c r="G285" s="321" t="s">
        <v>1545</v>
      </c>
      <c r="H285" s="321" t="s">
        <v>326</v>
      </c>
      <c r="I285" s="309" t="s">
        <v>1546</v>
      </c>
      <c r="J285" s="309" t="s">
        <v>387</v>
      </c>
      <c r="K285" s="309" t="s">
        <v>333</v>
      </c>
      <c r="L285" s="309" t="s">
        <v>333</v>
      </c>
      <c r="M285" s="309"/>
      <c r="N285" s="309"/>
      <c r="O285" s="303"/>
    </row>
    <row r="286" spans="1:15" ht="78">
      <c r="A286" s="305">
        <v>283</v>
      </c>
      <c r="B286" s="309" t="s">
        <v>325</v>
      </c>
      <c r="C286" s="309" t="s">
        <v>1547</v>
      </c>
      <c r="D286" s="309" t="s">
        <v>1548</v>
      </c>
      <c r="E286" s="309" t="s">
        <v>4</v>
      </c>
      <c r="F286" s="309" t="s">
        <v>183</v>
      </c>
      <c r="G286" s="309" t="s">
        <v>1549</v>
      </c>
      <c r="H286" s="309" t="s">
        <v>1550</v>
      </c>
      <c r="I286" s="309" t="s">
        <v>1551</v>
      </c>
      <c r="J286" s="309" t="s">
        <v>387</v>
      </c>
      <c r="K286" s="309" t="s">
        <v>333</v>
      </c>
      <c r="L286" s="309" t="s">
        <v>333</v>
      </c>
      <c r="M286" s="309"/>
      <c r="N286" s="309"/>
      <c r="O286" s="303"/>
    </row>
  </sheetData>
  <mergeCells count="1">
    <mergeCell ref="A1:N1"/>
  </mergeCells>
  <printOptions horizontalCentered="1" verticalCentered="1"/>
  <pageMargins left="0.19685039370078741" right="0" top="0.19685039370078741" bottom="0.19685039370078741" header="0" footer="0"/>
  <pageSetup paperSize="9" scale="45" orientation="landscape" r:id="rId1"/>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E308"/>
  <sheetViews>
    <sheetView view="pageBreakPreview" topLeftCell="A13" zoomScale="70" zoomScaleNormal="100" zoomScaleSheetLayoutView="70" workbookViewId="0">
      <selection activeCell="O22" sqref="O22"/>
    </sheetView>
  </sheetViews>
  <sheetFormatPr defaultRowHeight="13.2"/>
  <cols>
    <col min="1" max="1" width="8.33203125" customWidth="1"/>
    <col min="2" max="2" width="14.88671875" customWidth="1"/>
    <col min="3" max="3" width="16.109375" customWidth="1"/>
    <col min="4" max="4" width="17" style="13" customWidth="1"/>
    <col min="5" max="5" width="15.33203125" style="13" customWidth="1"/>
    <col min="6" max="6" width="16.88671875" style="13" customWidth="1"/>
    <col min="7" max="7" width="18.33203125" style="13" customWidth="1"/>
    <col min="8" max="8" width="19.33203125" style="13" customWidth="1"/>
    <col min="9" max="9" width="13.88671875" style="13" customWidth="1"/>
    <col min="10" max="10" width="18.33203125" customWidth="1"/>
    <col min="11" max="11" width="41" customWidth="1"/>
    <col min="12" max="12" width="9.109375" customWidth="1"/>
    <col min="13" max="14" width="10.88671875" bestFit="1" customWidth="1"/>
    <col min="15" max="15" width="11" bestFit="1" customWidth="1"/>
    <col min="16" max="16" width="14.88671875" bestFit="1" customWidth="1"/>
    <col min="17" max="39" width="9.109375" customWidth="1"/>
    <col min="41" max="41" width="9.33203125" bestFit="1" customWidth="1"/>
  </cols>
  <sheetData>
    <row r="1" spans="1:31" ht="69" customHeight="1">
      <c r="A1" s="354" t="s">
        <v>298</v>
      </c>
      <c r="B1" s="355"/>
      <c r="C1" s="355"/>
      <c r="D1" s="355"/>
      <c r="E1" s="355"/>
      <c r="F1" s="355"/>
      <c r="G1" s="355"/>
      <c r="H1" s="355"/>
      <c r="I1" s="355"/>
      <c r="J1" s="355"/>
      <c r="K1" s="356"/>
    </row>
    <row r="2" spans="1:31" ht="16.8">
      <c r="A2" s="361" t="s">
        <v>1582</v>
      </c>
      <c r="B2" s="362"/>
      <c r="C2" s="362"/>
      <c r="D2" s="362"/>
      <c r="E2" s="362"/>
      <c r="F2" s="362"/>
      <c r="G2" s="362"/>
      <c r="H2" s="362"/>
      <c r="I2" s="362"/>
      <c r="J2" s="362"/>
      <c r="K2" s="363"/>
    </row>
    <row r="3" spans="1:31" ht="16.8">
      <c r="A3" s="361" t="s">
        <v>37</v>
      </c>
      <c r="B3" s="362"/>
      <c r="C3" s="362"/>
      <c r="D3" s="362"/>
      <c r="E3" s="362"/>
      <c r="F3" s="362"/>
      <c r="G3" s="362"/>
      <c r="H3" s="362"/>
      <c r="I3" s="362"/>
      <c r="J3" s="362"/>
      <c r="K3" s="363"/>
    </row>
    <row r="4" spans="1:31" ht="16.8">
      <c r="A4" s="358" t="s">
        <v>208</v>
      </c>
      <c r="B4" s="359"/>
      <c r="C4" s="359"/>
      <c r="D4" s="359"/>
      <c r="E4" s="359"/>
      <c r="F4" s="359"/>
      <c r="G4" s="359"/>
      <c r="H4" s="359"/>
      <c r="I4" s="359"/>
      <c r="J4" s="359"/>
      <c r="K4" s="360"/>
    </row>
    <row r="5" spans="1:31" ht="16.8">
      <c r="A5" s="361" t="s">
        <v>287</v>
      </c>
      <c r="B5" s="362"/>
      <c r="C5" s="362"/>
      <c r="D5" s="362"/>
      <c r="E5" s="362"/>
      <c r="F5" s="362"/>
      <c r="G5" s="362"/>
      <c r="H5" s="362"/>
      <c r="I5" s="362"/>
      <c r="J5" s="362"/>
      <c r="K5" s="363"/>
    </row>
    <row r="6" spans="1:31" ht="32.25" customHeight="1">
      <c r="A6" s="340" t="s">
        <v>26</v>
      </c>
      <c r="B6" s="341" t="s">
        <v>302</v>
      </c>
      <c r="C6" s="341" t="s">
        <v>185</v>
      </c>
      <c r="D6" s="357" t="s">
        <v>27</v>
      </c>
      <c r="E6" s="357" t="s">
        <v>28</v>
      </c>
      <c r="F6" s="357"/>
      <c r="G6" s="357"/>
      <c r="H6" s="357"/>
      <c r="I6" s="357"/>
      <c r="J6" s="341" t="s">
        <v>36</v>
      </c>
      <c r="K6" s="348" t="s">
        <v>227</v>
      </c>
    </row>
    <row r="7" spans="1:31" ht="42.75" customHeight="1">
      <c r="A7" s="340"/>
      <c r="B7" s="341"/>
      <c r="C7" s="341"/>
      <c r="D7" s="357"/>
      <c r="E7" s="357" t="s">
        <v>29</v>
      </c>
      <c r="F7" s="357"/>
      <c r="G7" s="357" t="s">
        <v>30</v>
      </c>
      <c r="H7" s="357"/>
      <c r="I7" s="357" t="s">
        <v>31</v>
      </c>
      <c r="J7" s="341"/>
      <c r="K7" s="348"/>
    </row>
    <row r="8" spans="1:31" ht="79.5" customHeight="1">
      <c r="A8" s="340"/>
      <c r="B8" s="341"/>
      <c r="C8" s="341"/>
      <c r="D8" s="357"/>
      <c r="E8" s="120" t="s">
        <v>32</v>
      </c>
      <c r="F8" s="120" t="s">
        <v>33</v>
      </c>
      <c r="G8" s="120" t="s">
        <v>34</v>
      </c>
      <c r="H8" s="120" t="s">
        <v>35</v>
      </c>
      <c r="I8" s="357"/>
      <c r="J8" s="341"/>
      <c r="K8" s="348"/>
    </row>
    <row r="9" spans="1:31" ht="21" customHeight="1">
      <c r="A9" s="121">
        <v>1</v>
      </c>
      <c r="B9" s="119">
        <v>2</v>
      </c>
      <c r="C9" s="119">
        <v>3</v>
      </c>
      <c r="D9" s="80">
        <v>4</v>
      </c>
      <c r="E9" s="80">
        <v>5</v>
      </c>
      <c r="F9" s="80">
        <v>6</v>
      </c>
      <c r="G9" s="80">
        <v>7</v>
      </c>
      <c r="H9" s="80">
        <v>8</v>
      </c>
      <c r="I9" s="80">
        <v>9</v>
      </c>
      <c r="J9" s="119">
        <v>10</v>
      </c>
      <c r="K9" s="122">
        <v>11</v>
      </c>
    </row>
    <row r="10" spans="1:31" s="13" customFormat="1" ht="30" customHeight="1">
      <c r="A10" s="123" t="s">
        <v>9</v>
      </c>
      <c r="B10" s="158">
        <v>0</v>
      </c>
      <c r="C10" s="158">
        <v>113980</v>
      </c>
      <c r="D10" s="158">
        <v>113980</v>
      </c>
      <c r="E10" s="158">
        <v>71636</v>
      </c>
      <c r="F10" s="158">
        <v>42344</v>
      </c>
      <c r="G10" s="158">
        <v>0</v>
      </c>
      <c r="H10" s="158">
        <v>0</v>
      </c>
      <c r="I10" s="158">
        <f>SUM(E10:H10)</f>
        <v>113980</v>
      </c>
      <c r="J10" s="158">
        <f>D10-I10</f>
        <v>0</v>
      </c>
      <c r="K10" s="2" t="s">
        <v>211</v>
      </c>
    </row>
    <row r="11" spans="1:31" s="13" customFormat="1" ht="30" customHeight="1">
      <c r="A11" s="123" t="s">
        <v>10</v>
      </c>
      <c r="B11" s="158">
        <v>0</v>
      </c>
      <c r="C11" s="158">
        <v>78980</v>
      </c>
      <c r="D11" s="158">
        <v>78980</v>
      </c>
      <c r="E11" s="158">
        <v>64150</v>
      </c>
      <c r="F11" s="158">
        <v>14830</v>
      </c>
      <c r="G11" s="158">
        <v>0</v>
      </c>
      <c r="H11" s="158">
        <v>0</v>
      </c>
      <c r="I11" s="158">
        <f t="shared" ref="I11:I26" si="0">SUM(E11:H11)</f>
        <v>78980</v>
      </c>
      <c r="J11" s="158">
        <f t="shared" ref="J11:J26" si="1">D11-I11</f>
        <v>0</v>
      </c>
      <c r="K11" s="2" t="s">
        <v>212</v>
      </c>
    </row>
    <row r="12" spans="1:31" s="13" customFormat="1" ht="32.25" customHeight="1">
      <c r="A12" s="123" t="s">
        <v>11</v>
      </c>
      <c r="B12" s="158">
        <v>0</v>
      </c>
      <c r="C12" s="158">
        <v>17605</v>
      </c>
      <c r="D12" s="158">
        <v>17605</v>
      </c>
      <c r="E12" s="158">
        <v>9003</v>
      </c>
      <c r="F12" s="158">
        <v>8602</v>
      </c>
      <c r="G12" s="158">
        <v>0</v>
      </c>
      <c r="H12" s="158">
        <v>0</v>
      </c>
      <c r="I12" s="158">
        <f t="shared" si="0"/>
        <v>17605</v>
      </c>
      <c r="J12" s="158">
        <f t="shared" si="1"/>
        <v>0</v>
      </c>
      <c r="K12" s="2" t="s">
        <v>213</v>
      </c>
    </row>
    <row r="13" spans="1:31" s="13" customFormat="1" ht="29.25" customHeight="1">
      <c r="A13" s="123" t="s">
        <v>12</v>
      </c>
      <c r="B13" s="158">
        <v>0</v>
      </c>
      <c r="C13" s="158">
        <v>6299</v>
      </c>
      <c r="D13" s="158">
        <v>6299</v>
      </c>
      <c r="E13" s="158">
        <v>3440</v>
      </c>
      <c r="F13" s="158">
        <v>2859</v>
      </c>
      <c r="G13" s="158">
        <v>0</v>
      </c>
      <c r="H13" s="158">
        <v>0</v>
      </c>
      <c r="I13" s="158">
        <f t="shared" si="0"/>
        <v>6299</v>
      </c>
      <c r="J13" s="158">
        <f t="shared" si="1"/>
        <v>0</v>
      </c>
      <c r="K13" s="2" t="s">
        <v>214</v>
      </c>
      <c r="AE13" s="40"/>
    </row>
    <row r="14" spans="1:31" s="13" customFormat="1" ht="27" customHeight="1">
      <c r="A14" s="123" t="s">
        <v>13</v>
      </c>
      <c r="B14" s="158">
        <v>0</v>
      </c>
      <c r="C14" s="158">
        <v>4038</v>
      </c>
      <c r="D14" s="158">
        <v>4038</v>
      </c>
      <c r="E14" s="158">
        <v>1891</v>
      </c>
      <c r="F14" s="158">
        <v>2147</v>
      </c>
      <c r="G14" s="158">
        <v>0</v>
      </c>
      <c r="H14" s="158">
        <v>0</v>
      </c>
      <c r="I14" s="158">
        <f t="shared" si="0"/>
        <v>4038</v>
      </c>
      <c r="J14" s="158">
        <f t="shared" si="1"/>
        <v>0</v>
      </c>
      <c r="K14" s="2" t="s">
        <v>215</v>
      </c>
    </row>
    <row r="15" spans="1:31" s="13" customFormat="1" ht="27.75" customHeight="1">
      <c r="A15" s="123" t="s">
        <v>14</v>
      </c>
      <c r="B15" s="158">
        <v>0</v>
      </c>
      <c r="C15" s="158">
        <v>23222</v>
      </c>
      <c r="D15" s="158">
        <v>23222</v>
      </c>
      <c r="E15" s="158">
        <v>15092</v>
      </c>
      <c r="F15" s="158">
        <v>8114</v>
      </c>
      <c r="G15" s="158">
        <v>16</v>
      </c>
      <c r="H15" s="158">
        <v>0</v>
      </c>
      <c r="I15" s="158">
        <f t="shared" si="0"/>
        <v>23222</v>
      </c>
      <c r="J15" s="158">
        <f t="shared" si="1"/>
        <v>0</v>
      </c>
      <c r="K15" s="2" t="s">
        <v>216</v>
      </c>
    </row>
    <row r="16" spans="1:31" s="13" customFormat="1" ht="30.75" customHeight="1">
      <c r="A16" s="123" t="s">
        <v>15</v>
      </c>
      <c r="B16" s="158">
        <v>0</v>
      </c>
      <c r="C16" s="158">
        <v>11749</v>
      </c>
      <c r="D16" s="158">
        <v>11749</v>
      </c>
      <c r="E16" s="158">
        <v>7545</v>
      </c>
      <c r="F16" s="158">
        <v>4204</v>
      </c>
      <c r="G16" s="158">
        <v>0</v>
      </c>
      <c r="H16" s="158">
        <v>0</v>
      </c>
      <c r="I16" s="158">
        <f t="shared" si="0"/>
        <v>11749</v>
      </c>
      <c r="J16" s="158">
        <f t="shared" si="1"/>
        <v>0</v>
      </c>
      <c r="K16" s="2" t="s">
        <v>217</v>
      </c>
    </row>
    <row r="17" spans="1:11" s="13" customFormat="1" ht="20.100000000000001" customHeight="1">
      <c r="A17" s="123" t="s">
        <v>16</v>
      </c>
      <c r="B17" s="158">
        <v>0</v>
      </c>
      <c r="C17" s="158">
        <v>13660</v>
      </c>
      <c r="D17" s="158">
        <v>13660</v>
      </c>
      <c r="E17" s="158">
        <v>7619</v>
      </c>
      <c r="F17" s="158">
        <v>6041</v>
      </c>
      <c r="G17" s="158">
        <v>0</v>
      </c>
      <c r="H17" s="158">
        <v>0</v>
      </c>
      <c r="I17" s="158">
        <f t="shared" si="0"/>
        <v>13660</v>
      </c>
      <c r="J17" s="158">
        <f t="shared" si="1"/>
        <v>0</v>
      </c>
      <c r="K17" s="2" t="s">
        <v>218</v>
      </c>
    </row>
    <row r="18" spans="1:11" s="13" customFormat="1" ht="24.75" customHeight="1">
      <c r="A18" s="123" t="s">
        <v>17</v>
      </c>
      <c r="B18" s="158">
        <v>0</v>
      </c>
      <c r="C18" s="158">
        <v>1749</v>
      </c>
      <c r="D18" s="158">
        <v>1749</v>
      </c>
      <c r="E18" s="158">
        <v>925</v>
      </c>
      <c r="F18" s="158">
        <v>824</v>
      </c>
      <c r="G18" s="158">
        <v>0</v>
      </c>
      <c r="H18" s="158">
        <v>0</v>
      </c>
      <c r="I18" s="158">
        <f t="shared" si="0"/>
        <v>1749</v>
      </c>
      <c r="J18" s="158">
        <f t="shared" si="1"/>
        <v>0</v>
      </c>
      <c r="K18" s="2" t="s">
        <v>219</v>
      </c>
    </row>
    <row r="19" spans="1:11" s="13" customFormat="1" ht="29.25" customHeight="1">
      <c r="A19" s="123" t="s">
        <v>18</v>
      </c>
      <c r="B19" s="158">
        <v>0</v>
      </c>
      <c r="C19" s="158">
        <v>6301</v>
      </c>
      <c r="D19" s="158">
        <v>6301</v>
      </c>
      <c r="E19" s="158">
        <v>3563</v>
      </c>
      <c r="F19" s="158">
        <v>2738</v>
      </c>
      <c r="G19" s="158">
        <v>0</v>
      </c>
      <c r="H19" s="158">
        <v>0</v>
      </c>
      <c r="I19" s="158">
        <f t="shared" si="0"/>
        <v>6301</v>
      </c>
      <c r="J19" s="158">
        <f t="shared" si="1"/>
        <v>0</v>
      </c>
      <c r="K19" s="2" t="s">
        <v>220</v>
      </c>
    </row>
    <row r="20" spans="1:11" s="13" customFormat="1" ht="43.5" customHeight="1">
      <c r="A20" s="123" t="s">
        <v>19</v>
      </c>
      <c r="B20" s="158">
        <v>0</v>
      </c>
      <c r="C20" s="158">
        <v>5274</v>
      </c>
      <c r="D20" s="158">
        <v>5274</v>
      </c>
      <c r="E20" s="158">
        <v>2649</v>
      </c>
      <c r="F20" s="158">
        <v>2625</v>
      </c>
      <c r="G20" s="158">
        <v>0</v>
      </c>
      <c r="H20" s="158">
        <v>0</v>
      </c>
      <c r="I20" s="158">
        <f t="shared" si="0"/>
        <v>5274</v>
      </c>
      <c r="J20" s="158">
        <f t="shared" si="1"/>
        <v>0</v>
      </c>
      <c r="K20" s="2" t="s">
        <v>221</v>
      </c>
    </row>
    <row r="21" spans="1:11" s="13" customFormat="1" ht="27" customHeight="1">
      <c r="A21" s="123" t="s">
        <v>20</v>
      </c>
      <c r="B21" s="158">
        <v>0</v>
      </c>
      <c r="C21" s="158">
        <v>4717</v>
      </c>
      <c r="D21" s="158">
        <v>4717</v>
      </c>
      <c r="E21" s="158">
        <v>2541</v>
      </c>
      <c r="F21" s="158">
        <v>2176</v>
      </c>
      <c r="G21" s="158">
        <v>0</v>
      </c>
      <c r="H21" s="158">
        <v>0</v>
      </c>
      <c r="I21" s="158">
        <f t="shared" si="0"/>
        <v>4717</v>
      </c>
      <c r="J21" s="158">
        <f t="shared" si="1"/>
        <v>0</v>
      </c>
      <c r="K21" s="2" t="s">
        <v>222</v>
      </c>
    </row>
    <row r="22" spans="1:11" s="13" customFormat="1" ht="29.4" customHeight="1">
      <c r="A22" s="123" t="s">
        <v>21</v>
      </c>
      <c r="B22" s="158">
        <v>0</v>
      </c>
      <c r="C22" s="158">
        <v>1965</v>
      </c>
      <c r="D22" s="158">
        <v>1965</v>
      </c>
      <c r="E22" s="158">
        <v>1191</v>
      </c>
      <c r="F22" s="158">
        <v>774</v>
      </c>
      <c r="G22" s="158">
        <v>0</v>
      </c>
      <c r="H22" s="158">
        <v>0</v>
      </c>
      <c r="I22" s="158">
        <f t="shared" si="0"/>
        <v>1965</v>
      </c>
      <c r="J22" s="158">
        <f t="shared" si="1"/>
        <v>0</v>
      </c>
      <c r="K22" s="2" t="s">
        <v>223</v>
      </c>
    </row>
    <row r="23" spans="1:11" s="13" customFormat="1" ht="20.100000000000001" customHeight="1">
      <c r="A23" s="123" t="s">
        <v>22</v>
      </c>
      <c r="B23" s="158">
        <v>0</v>
      </c>
      <c r="C23" s="158">
        <v>7486</v>
      </c>
      <c r="D23" s="158">
        <v>7486</v>
      </c>
      <c r="E23" s="158">
        <v>4298</v>
      </c>
      <c r="F23" s="158">
        <v>3188</v>
      </c>
      <c r="G23" s="158">
        <v>0</v>
      </c>
      <c r="H23" s="158">
        <v>0</v>
      </c>
      <c r="I23" s="158">
        <f t="shared" si="0"/>
        <v>7486</v>
      </c>
      <c r="J23" s="158">
        <f t="shared" si="1"/>
        <v>0</v>
      </c>
      <c r="K23" s="2" t="s">
        <v>224</v>
      </c>
    </row>
    <row r="24" spans="1:11" s="13" customFormat="1" ht="20.25" customHeight="1">
      <c r="A24" s="123" t="s">
        <v>23</v>
      </c>
      <c r="B24" s="158">
        <v>0</v>
      </c>
      <c r="C24" s="158">
        <v>7773</v>
      </c>
      <c r="D24" s="158">
        <v>7773</v>
      </c>
      <c r="E24" s="158">
        <v>4449</v>
      </c>
      <c r="F24" s="158">
        <v>3324</v>
      </c>
      <c r="G24" s="158">
        <v>0</v>
      </c>
      <c r="H24" s="158">
        <v>0</v>
      </c>
      <c r="I24" s="158">
        <f t="shared" si="0"/>
        <v>7773</v>
      </c>
      <c r="J24" s="158">
        <f t="shared" si="1"/>
        <v>0</v>
      </c>
      <c r="K24" s="2" t="s">
        <v>225</v>
      </c>
    </row>
    <row r="25" spans="1:11" s="13" customFormat="1" ht="28.5" customHeight="1">
      <c r="A25" s="123" t="s">
        <v>24</v>
      </c>
      <c r="B25" s="158">
        <v>0</v>
      </c>
      <c r="C25" s="158">
        <v>1817</v>
      </c>
      <c r="D25" s="158">
        <v>1818</v>
      </c>
      <c r="E25" s="158">
        <v>1230</v>
      </c>
      <c r="F25" s="158">
        <v>588</v>
      </c>
      <c r="G25" s="158">
        <v>0</v>
      </c>
      <c r="H25" s="158">
        <v>0</v>
      </c>
      <c r="I25" s="158">
        <f t="shared" si="0"/>
        <v>1818</v>
      </c>
      <c r="J25" s="158">
        <f t="shared" si="1"/>
        <v>0</v>
      </c>
      <c r="K25" s="2" t="s">
        <v>226</v>
      </c>
    </row>
    <row r="26" spans="1:11" s="13" customFormat="1" ht="20.100000000000001" customHeight="1">
      <c r="A26" s="123" t="s">
        <v>25</v>
      </c>
      <c r="B26" s="158">
        <v>0</v>
      </c>
      <c r="C26" s="158">
        <v>23587</v>
      </c>
      <c r="D26" s="158">
        <v>23587</v>
      </c>
      <c r="E26" s="158">
        <v>16670</v>
      </c>
      <c r="F26" s="158">
        <v>6917</v>
      </c>
      <c r="G26" s="158">
        <v>0</v>
      </c>
      <c r="H26" s="158">
        <v>0</v>
      </c>
      <c r="I26" s="158">
        <f t="shared" si="0"/>
        <v>23587</v>
      </c>
      <c r="J26" s="158">
        <f t="shared" si="1"/>
        <v>0</v>
      </c>
      <c r="K26" s="2" t="s">
        <v>192</v>
      </c>
    </row>
    <row r="27" spans="1:11" ht="33" customHeight="1" thickBot="1">
      <c r="A27" s="124" t="s">
        <v>130</v>
      </c>
      <c r="B27" s="158">
        <f>SUM(B10:B26)</f>
        <v>0</v>
      </c>
      <c r="C27" s="158">
        <f t="shared" ref="C27:H27" si="2">SUM(C10:C26)</f>
        <v>330202</v>
      </c>
      <c r="D27" s="158">
        <f t="shared" si="2"/>
        <v>330203</v>
      </c>
      <c r="E27" s="158">
        <f t="shared" si="2"/>
        <v>217892</v>
      </c>
      <c r="F27" s="158">
        <f t="shared" si="2"/>
        <v>112295</v>
      </c>
      <c r="G27" s="158">
        <f t="shared" si="2"/>
        <v>16</v>
      </c>
      <c r="H27" s="158">
        <f t="shared" si="2"/>
        <v>0</v>
      </c>
      <c r="I27" s="158">
        <f>SUM(E27:H27)</f>
        <v>330203</v>
      </c>
      <c r="J27" s="240"/>
      <c r="K27" s="234"/>
    </row>
    <row r="28" spans="1:11" ht="17.399999999999999" hidden="1">
      <c r="A28" s="19"/>
      <c r="B28" s="19"/>
      <c r="C28" s="19"/>
      <c r="D28" s="20"/>
      <c r="E28" s="20"/>
      <c r="F28" s="20"/>
      <c r="G28" s="20"/>
      <c r="H28" s="20"/>
      <c r="I28" s="20"/>
      <c r="J28" s="19"/>
    </row>
    <row r="29" spans="1:11" ht="17.399999999999999" hidden="1">
      <c r="A29" s="19"/>
      <c r="B29" s="19"/>
      <c r="C29" s="19"/>
      <c r="D29" s="20"/>
      <c r="E29" s="20"/>
      <c r="F29" s="20"/>
      <c r="G29" s="20"/>
      <c r="H29" s="20"/>
      <c r="I29" s="20"/>
      <c r="J29" s="19"/>
    </row>
    <row r="30" spans="1:11" ht="18" hidden="1">
      <c r="A30" s="21"/>
      <c r="B30" s="22"/>
      <c r="C30" s="22"/>
      <c r="D30" s="23"/>
      <c r="E30" s="23"/>
      <c r="F30" s="23"/>
      <c r="G30" s="23"/>
      <c r="H30" s="23"/>
      <c r="I30" s="23"/>
      <c r="J30" s="22"/>
    </row>
    <row r="31" spans="1:11" ht="18" hidden="1">
      <c r="A31" s="24"/>
      <c r="B31" s="22"/>
      <c r="C31" s="22"/>
      <c r="D31" s="23"/>
      <c r="E31" s="23"/>
      <c r="F31" s="23"/>
      <c r="G31" s="23"/>
      <c r="H31" s="23"/>
      <c r="I31" s="23"/>
      <c r="J31" s="22"/>
    </row>
    <row r="32" spans="1:11" ht="18" hidden="1">
      <c r="A32" s="25"/>
      <c r="B32" s="22"/>
      <c r="C32" s="22"/>
      <c r="D32" s="23"/>
      <c r="E32" s="23"/>
      <c r="F32" s="23"/>
      <c r="G32" s="23"/>
      <c r="H32" s="23"/>
      <c r="I32" s="23"/>
      <c r="J32" s="22"/>
    </row>
    <row r="33" spans="1:10" ht="17.399999999999999" hidden="1">
      <c r="A33" s="26"/>
      <c r="B33" s="22"/>
      <c r="C33" s="22"/>
      <c r="D33" s="23"/>
      <c r="E33" s="23"/>
      <c r="F33" s="23"/>
      <c r="G33" s="23"/>
      <c r="H33" s="23"/>
      <c r="I33" s="23"/>
      <c r="J33" s="22"/>
    </row>
    <row r="34" spans="1:10" ht="17.399999999999999" hidden="1">
      <c r="A34" s="26"/>
      <c r="B34" s="22"/>
      <c r="C34" s="22"/>
      <c r="D34" s="23"/>
      <c r="E34" s="23"/>
      <c r="F34" s="23"/>
      <c r="G34" s="23"/>
      <c r="H34" s="23"/>
      <c r="I34" s="23"/>
      <c r="J34" s="22"/>
    </row>
    <row r="35" spans="1:10" ht="17.399999999999999" hidden="1">
      <c r="A35" s="26"/>
      <c r="B35" s="22"/>
      <c r="C35" s="22"/>
      <c r="D35" s="23"/>
      <c r="E35" s="23"/>
      <c r="F35" s="23"/>
      <c r="G35" s="23"/>
      <c r="H35" s="23"/>
      <c r="I35" s="23"/>
      <c r="J35" s="22"/>
    </row>
    <row r="36" spans="1:10" ht="17.399999999999999" hidden="1">
      <c r="A36" s="26"/>
      <c r="B36" s="22"/>
      <c r="C36" s="22"/>
      <c r="D36" s="23"/>
      <c r="E36" s="23"/>
      <c r="F36" s="23"/>
      <c r="G36" s="23"/>
      <c r="H36" s="23"/>
      <c r="I36" s="23"/>
      <c r="J36" s="22"/>
    </row>
    <row r="37" spans="1:10" ht="17.399999999999999" hidden="1">
      <c r="A37" s="26"/>
      <c r="B37" s="22"/>
      <c r="C37" s="22"/>
      <c r="D37" s="23"/>
      <c r="E37" s="23"/>
      <c r="F37" s="23"/>
      <c r="G37" s="23"/>
      <c r="H37" s="23"/>
      <c r="I37" s="23"/>
      <c r="J37" s="22"/>
    </row>
    <row r="38" spans="1:10" ht="18" hidden="1">
      <c r="A38" s="25"/>
      <c r="B38" s="22"/>
      <c r="C38" s="22"/>
      <c r="D38" s="23"/>
      <c r="E38" s="23"/>
      <c r="F38" s="23"/>
      <c r="G38" s="23"/>
      <c r="H38" s="23"/>
      <c r="I38" s="23"/>
      <c r="J38" s="22"/>
    </row>
    <row r="39" spans="1:10" ht="17.399999999999999" hidden="1">
      <c r="A39" s="26"/>
      <c r="B39" s="22"/>
      <c r="C39" s="22"/>
      <c r="D39" s="23"/>
      <c r="E39" s="23"/>
      <c r="F39" s="23"/>
      <c r="G39" s="23"/>
      <c r="H39" s="23"/>
      <c r="I39" s="23"/>
      <c r="J39" s="22"/>
    </row>
    <row r="40" spans="1:10" ht="17.399999999999999" hidden="1">
      <c r="A40" s="26"/>
      <c r="B40" s="22"/>
      <c r="C40" s="22"/>
      <c r="D40" s="23"/>
      <c r="E40" s="23"/>
      <c r="F40" s="23"/>
      <c r="G40" s="23"/>
      <c r="H40" s="23"/>
      <c r="I40" s="23"/>
      <c r="J40" s="22"/>
    </row>
    <row r="41" spans="1:10" ht="18" hidden="1">
      <c r="A41" s="25"/>
      <c r="B41" s="22"/>
      <c r="C41" s="22"/>
      <c r="D41" s="23"/>
      <c r="E41" s="23"/>
      <c r="F41" s="23"/>
      <c r="G41" s="23"/>
      <c r="H41" s="23"/>
      <c r="I41" s="23"/>
      <c r="J41" s="22"/>
    </row>
    <row r="42" spans="1:10" ht="17.399999999999999" hidden="1">
      <c r="A42" s="26"/>
      <c r="B42" s="22"/>
      <c r="C42" s="22"/>
      <c r="D42" s="23"/>
      <c r="E42" s="23"/>
      <c r="F42" s="23"/>
      <c r="G42" s="23"/>
      <c r="H42" s="23"/>
      <c r="I42" s="23"/>
      <c r="J42" s="22"/>
    </row>
    <row r="43" spans="1:10" ht="17.399999999999999" hidden="1">
      <c r="A43" s="26"/>
      <c r="B43" s="22"/>
      <c r="C43" s="22"/>
      <c r="D43" s="23"/>
      <c r="E43" s="23"/>
      <c r="F43" s="23"/>
      <c r="G43" s="23"/>
      <c r="H43" s="23"/>
      <c r="I43" s="23"/>
      <c r="J43" s="22"/>
    </row>
    <row r="44" spans="1:10" ht="18" hidden="1">
      <c r="A44" s="25"/>
      <c r="B44" s="22"/>
      <c r="C44" s="22"/>
      <c r="D44" s="23"/>
      <c r="E44" s="23"/>
      <c r="F44" s="23"/>
      <c r="G44" s="23"/>
      <c r="H44" s="23"/>
      <c r="I44" s="23"/>
      <c r="J44" s="22"/>
    </row>
    <row r="45" spans="1:10" ht="17.399999999999999" hidden="1">
      <c r="A45" s="26"/>
      <c r="B45" s="22"/>
      <c r="C45" s="22"/>
      <c r="D45" s="23"/>
      <c r="E45" s="23"/>
      <c r="F45" s="23"/>
      <c r="G45" s="23"/>
      <c r="H45" s="23"/>
      <c r="I45" s="23"/>
      <c r="J45" s="22"/>
    </row>
    <row r="46" spans="1:10" ht="17.399999999999999" hidden="1">
      <c r="A46" s="26"/>
      <c r="B46" s="22"/>
      <c r="C46" s="22"/>
      <c r="D46" s="23"/>
      <c r="E46" s="23"/>
      <c r="F46" s="23"/>
      <c r="G46" s="23"/>
      <c r="H46" s="23"/>
      <c r="I46" s="23"/>
      <c r="J46" s="22"/>
    </row>
    <row r="47" spans="1:10" ht="18" hidden="1">
      <c r="A47" s="25"/>
      <c r="B47" s="22"/>
      <c r="C47" s="22"/>
      <c r="D47" s="23"/>
      <c r="E47" s="23"/>
      <c r="F47" s="23"/>
      <c r="G47" s="23"/>
      <c r="H47" s="23"/>
      <c r="I47" s="23"/>
      <c r="J47" s="22"/>
    </row>
    <row r="48" spans="1:10" ht="17.399999999999999" hidden="1">
      <c r="A48" s="27"/>
      <c r="B48" s="27"/>
      <c r="C48" s="27"/>
      <c r="D48" s="28"/>
      <c r="E48" s="28"/>
      <c r="F48" s="28"/>
      <c r="G48" s="28"/>
      <c r="H48" s="23"/>
      <c r="I48" s="23"/>
      <c r="J48" s="22"/>
    </row>
    <row r="49" spans="1:10" ht="17.399999999999999" hidden="1">
      <c r="A49" s="27"/>
      <c r="B49" s="27"/>
      <c r="C49" s="27"/>
      <c r="D49" s="28"/>
      <c r="E49" s="28"/>
      <c r="F49" s="28"/>
      <c r="G49" s="28"/>
      <c r="H49" s="23"/>
      <c r="I49" s="23"/>
      <c r="J49" s="22"/>
    </row>
    <row r="50" spans="1:10" ht="18" hidden="1">
      <c r="A50" s="25"/>
      <c r="B50" s="22"/>
      <c r="C50" s="22"/>
      <c r="D50" s="23"/>
      <c r="E50" s="23"/>
      <c r="F50" s="23"/>
      <c r="G50" s="23"/>
      <c r="H50" s="23"/>
      <c r="I50" s="23"/>
      <c r="J50" s="22"/>
    </row>
    <row r="51" spans="1:10" ht="17.399999999999999" hidden="1">
      <c r="A51" s="26"/>
      <c r="B51" s="22"/>
      <c r="C51" s="22"/>
      <c r="D51" s="23"/>
      <c r="E51" s="23"/>
      <c r="F51" s="23"/>
      <c r="G51" s="23"/>
      <c r="H51" s="23"/>
      <c r="I51" s="23"/>
      <c r="J51" s="22"/>
    </row>
    <row r="52" spans="1:10" ht="17.399999999999999" hidden="1">
      <c r="A52" s="26"/>
      <c r="B52" s="22"/>
      <c r="C52" s="22"/>
      <c r="D52" s="23"/>
      <c r="E52" s="23"/>
      <c r="F52" s="23"/>
      <c r="G52" s="23"/>
      <c r="H52" s="23"/>
      <c r="I52" s="23"/>
      <c r="J52" s="22"/>
    </row>
    <row r="53" spans="1:10" ht="17.399999999999999" hidden="1">
      <c r="A53" s="26"/>
      <c r="B53" s="22"/>
      <c r="C53" s="22"/>
      <c r="D53" s="23"/>
      <c r="E53" s="23"/>
      <c r="F53" s="23"/>
      <c r="G53" s="23"/>
      <c r="H53" s="23"/>
      <c r="I53" s="23"/>
      <c r="J53" s="22"/>
    </row>
    <row r="54" spans="1:10" ht="17.399999999999999" hidden="1">
      <c r="A54" s="26"/>
      <c r="B54" s="22"/>
      <c r="C54" s="22"/>
      <c r="D54" s="23"/>
      <c r="E54" s="23"/>
      <c r="F54" s="23"/>
      <c r="G54" s="23"/>
      <c r="H54" s="23"/>
      <c r="I54" s="23"/>
      <c r="J54" s="22"/>
    </row>
    <row r="55" spans="1:10" ht="18" hidden="1">
      <c r="A55" s="25"/>
      <c r="B55" s="22"/>
      <c r="C55" s="22"/>
      <c r="D55" s="23"/>
      <c r="E55" s="23"/>
      <c r="F55" s="23"/>
      <c r="G55" s="23"/>
      <c r="H55" s="23"/>
      <c r="I55" s="23"/>
      <c r="J55" s="22"/>
    </row>
    <row r="56" spans="1:10" ht="18" hidden="1">
      <c r="A56" s="25"/>
      <c r="B56" s="22"/>
      <c r="C56" s="22"/>
      <c r="D56" s="23"/>
      <c r="E56" s="23"/>
      <c r="F56" s="23"/>
      <c r="G56" s="23"/>
      <c r="H56" s="23"/>
      <c r="I56" s="23"/>
      <c r="J56" s="22"/>
    </row>
    <row r="57" spans="1:10" ht="17.399999999999999" hidden="1">
      <c r="A57" s="19"/>
      <c r="B57" s="19"/>
      <c r="C57" s="19"/>
      <c r="D57" s="20"/>
      <c r="E57" s="20"/>
      <c r="F57" s="20"/>
      <c r="G57" s="20"/>
      <c r="H57" s="20"/>
      <c r="I57" s="20"/>
      <c r="J57" s="19"/>
    </row>
    <row r="58" spans="1:10" ht="17.399999999999999" hidden="1">
      <c r="A58" s="19"/>
      <c r="B58" s="19"/>
      <c r="C58" s="19"/>
      <c r="D58" s="20"/>
      <c r="E58" s="20"/>
      <c r="F58" s="20"/>
      <c r="G58" s="20"/>
      <c r="H58" s="20"/>
      <c r="I58" s="20"/>
      <c r="J58" s="19"/>
    </row>
    <row r="59" spans="1:10" ht="17.399999999999999" hidden="1">
      <c r="A59" s="19"/>
      <c r="B59" s="19"/>
      <c r="C59" s="19"/>
      <c r="D59" s="20"/>
      <c r="E59" s="20"/>
      <c r="F59" s="20"/>
      <c r="G59" s="20"/>
      <c r="H59" s="20"/>
      <c r="I59" s="20"/>
      <c r="J59" s="19"/>
    </row>
    <row r="60" spans="1:10" ht="17.399999999999999" hidden="1">
      <c r="A60" s="19"/>
      <c r="B60" s="19"/>
      <c r="C60" s="19"/>
      <c r="D60" s="20"/>
      <c r="E60" s="20"/>
      <c r="F60" s="20"/>
      <c r="G60" s="20"/>
      <c r="H60" s="20"/>
      <c r="I60" s="20"/>
      <c r="J60" s="19"/>
    </row>
    <row r="61" spans="1:10" ht="17.399999999999999" hidden="1">
      <c r="A61" s="19"/>
      <c r="B61" s="19"/>
      <c r="C61" s="19"/>
      <c r="D61" s="20"/>
      <c r="E61" s="20"/>
      <c r="F61" s="20"/>
      <c r="G61" s="20"/>
      <c r="H61" s="20"/>
      <c r="I61" s="20"/>
      <c r="J61" s="19"/>
    </row>
    <row r="62" spans="1:10" ht="17.399999999999999" hidden="1">
      <c r="A62" s="19"/>
      <c r="B62" s="19"/>
      <c r="C62" s="19"/>
      <c r="D62" s="20"/>
      <c r="E62" s="20"/>
      <c r="F62" s="20"/>
      <c r="G62" s="20"/>
      <c r="H62" s="20"/>
      <c r="I62" s="20"/>
      <c r="J62" s="19"/>
    </row>
    <row r="63" spans="1:10" ht="17.399999999999999" hidden="1">
      <c r="A63" s="19"/>
      <c r="B63" s="19"/>
      <c r="C63" s="19"/>
      <c r="D63" s="20"/>
      <c r="E63" s="20"/>
      <c r="F63" s="20"/>
      <c r="G63" s="20"/>
      <c r="H63" s="20"/>
      <c r="I63" s="20"/>
      <c r="J63" s="19"/>
    </row>
    <row r="64" spans="1:10" ht="17.399999999999999" hidden="1">
      <c r="A64" s="19"/>
      <c r="B64" s="19"/>
      <c r="C64" s="19"/>
      <c r="D64" s="20"/>
      <c r="E64" s="20"/>
      <c r="F64" s="20"/>
      <c r="G64" s="20"/>
      <c r="H64" s="20"/>
      <c r="I64" s="20"/>
      <c r="J64" s="19"/>
    </row>
    <row r="65" spans="1:10" ht="17.399999999999999" hidden="1">
      <c r="A65" s="19"/>
      <c r="B65" s="19"/>
      <c r="C65" s="19"/>
      <c r="D65" s="20"/>
      <c r="E65" s="20"/>
      <c r="F65" s="20"/>
      <c r="G65" s="20"/>
      <c r="H65" s="20"/>
      <c r="I65" s="20"/>
      <c r="J65" s="19"/>
    </row>
    <row r="66" spans="1:10" ht="17.399999999999999" hidden="1">
      <c r="A66" s="19"/>
      <c r="B66" s="19"/>
      <c r="C66" s="19"/>
      <c r="D66" s="20"/>
      <c r="E66" s="20"/>
      <c r="F66" s="20"/>
      <c r="G66" s="20"/>
      <c r="H66" s="20"/>
      <c r="I66" s="20"/>
      <c r="J66" s="19"/>
    </row>
    <row r="67" spans="1:10" ht="17.399999999999999" hidden="1">
      <c r="A67" s="19"/>
      <c r="B67" s="19"/>
      <c r="C67" s="19"/>
      <c r="D67" s="20"/>
      <c r="E67" s="20"/>
      <c r="F67" s="20"/>
      <c r="G67" s="20"/>
      <c r="H67" s="20"/>
      <c r="I67" s="20"/>
      <c r="J67" s="19"/>
    </row>
    <row r="68" spans="1:10" ht="17.399999999999999" hidden="1">
      <c r="A68" s="19"/>
      <c r="B68" s="19"/>
      <c r="C68" s="19"/>
      <c r="D68" s="20"/>
      <c r="E68" s="20"/>
      <c r="F68" s="20"/>
      <c r="G68" s="20"/>
      <c r="H68" s="20"/>
      <c r="I68" s="20"/>
      <c r="J68" s="19"/>
    </row>
    <row r="69" spans="1:10" ht="17.399999999999999" hidden="1">
      <c r="A69" s="19"/>
      <c r="B69" s="19"/>
      <c r="C69" s="19"/>
      <c r="D69" s="20"/>
      <c r="E69" s="20"/>
      <c r="F69" s="20"/>
      <c r="G69" s="20"/>
      <c r="H69" s="20"/>
      <c r="I69" s="20"/>
      <c r="J69" s="19"/>
    </row>
    <row r="70" spans="1:10" ht="17.399999999999999" hidden="1">
      <c r="A70" s="19"/>
      <c r="B70" s="19"/>
      <c r="C70" s="19"/>
      <c r="D70" s="20"/>
      <c r="E70" s="20"/>
      <c r="F70" s="20"/>
      <c r="G70" s="20"/>
      <c r="H70" s="20"/>
      <c r="I70" s="20"/>
      <c r="J70" s="19"/>
    </row>
    <row r="71" spans="1:10" ht="17.399999999999999" hidden="1">
      <c r="A71" s="19"/>
      <c r="B71" s="19"/>
      <c r="C71" s="19"/>
      <c r="D71" s="20"/>
      <c r="E71" s="20"/>
      <c r="F71" s="20"/>
      <c r="G71" s="20"/>
      <c r="H71" s="20"/>
      <c r="I71" s="20"/>
      <c r="J71" s="19"/>
    </row>
    <row r="72" spans="1:10" ht="17.399999999999999" hidden="1">
      <c r="A72" s="19"/>
      <c r="B72" s="19"/>
      <c r="C72" s="19"/>
      <c r="D72" s="20"/>
      <c r="E72" s="20"/>
      <c r="F72" s="20"/>
      <c r="G72" s="20"/>
      <c r="H72" s="20"/>
      <c r="I72" s="20"/>
      <c r="J72" s="19"/>
    </row>
    <row r="73" spans="1:10" ht="17.399999999999999" hidden="1">
      <c r="A73" s="19"/>
      <c r="B73" s="19"/>
      <c r="C73" s="19"/>
      <c r="D73" s="20"/>
      <c r="E73" s="20"/>
      <c r="F73" s="20"/>
      <c r="G73" s="20"/>
      <c r="H73" s="20"/>
      <c r="I73" s="20"/>
      <c r="J73" s="19"/>
    </row>
    <row r="74" spans="1:10" ht="17.399999999999999" hidden="1">
      <c r="A74" s="19"/>
      <c r="B74" s="19"/>
      <c r="C74" s="19"/>
      <c r="D74" s="20"/>
      <c r="E74" s="20"/>
      <c r="F74" s="20"/>
      <c r="G74" s="20"/>
      <c r="H74" s="20"/>
      <c r="I74" s="20"/>
      <c r="J74" s="19"/>
    </row>
    <row r="75" spans="1:10" ht="17.399999999999999" hidden="1">
      <c r="A75" s="19"/>
      <c r="B75" s="19"/>
      <c r="C75" s="19"/>
      <c r="D75" s="20"/>
      <c r="E75" s="20"/>
      <c r="F75" s="20"/>
      <c r="G75" s="20"/>
      <c r="H75" s="20"/>
      <c r="I75" s="20"/>
      <c r="J75" s="19"/>
    </row>
    <row r="76" spans="1:10" ht="17.399999999999999" hidden="1">
      <c r="A76" s="19"/>
      <c r="B76" s="19"/>
      <c r="C76" s="19"/>
      <c r="D76" s="20"/>
      <c r="E76" s="20"/>
      <c r="F76" s="20"/>
      <c r="G76" s="20"/>
      <c r="H76" s="20"/>
      <c r="I76" s="20"/>
      <c r="J76" s="19"/>
    </row>
    <row r="77" spans="1:10" ht="17.399999999999999" hidden="1">
      <c r="A77" s="19"/>
      <c r="B77" s="19"/>
      <c r="C77" s="19"/>
      <c r="D77" s="20"/>
      <c r="E77" s="20"/>
      <c r="F77" s="20"/>
      <c r="G77" s="20"/>
      <c r="H77" s="20"/>
      <c r="I77" s="20"/>
      <c r="J77" s="19"/>
    </row>
    <row r="78" spans="1:10" ht="17.399999999999999" hidden="1">
      <c r="A78" s="19"/>
      <c r="B78" s="19"/>
      <c r="C78" s="19"/>
      <c r="D78" s="20"/>
      <c r="E78" s="20"/>
      <c r="F78" s="20"/>
      <c r="G78" s="20"/>
      <c r="H78" s="20"/>
      <c r="I78" s="20"/>
      <c r="J78" s="19"/>
    </row>
    <row r="79" spans="1:10" ht="17.399999999999999" hidden="1">
      <c r="A79" s="19"/>
      <c r="B79" s="19"/>
      <c r="C79" s="19"/>
      <c r="D79" s="20"/>
      <c r="E79" s="20"/>
      <c r="F79" s="20"/>
      <c r="G79" s="20"/>
      <c r="H79" s="20"/>
      <c r="I79" s="20"/>
      <c r="J79" s="19"/>
    </row>
    <row r="80" spans="1:10" ht="17.399999999999999" hidden="1">
      <c r="A80" s="19"/>
      <c r="B80" s="19"/>
      <c r="C80" s="19"/>
      <c r="D80" s="20"/>
      <c r="E80" s="20"/>
      <c r="F80" s="20"/>
      <c r="G80" s="20"/>
      <c r="H80" s="20"/>
      <c r="I80" s="20"/>
      <c r="J80" s="19"/>
    </row>
    <row r="81" spans="1:10" ht="17.399999999999999" hidden="1">
      <c r="A81" s="19"/>
      <c r="B81" s="19"/>
      <c r="C81" s="19"/>
      <c r="D81" s="20"/>
      <c r="E81" s="20"/>
      <c r="F81" s="20"/>
      <c r="G81" s="20"/>
      <c r="H81" s="20"/>
      <c r="I81" s="20"/>
      <c r="J81" s="19"/>
    </row>
    <row r="82" spans="1:10" ht="17.399999999999999" hidden="1">
      <c r="A82" s="19"/>
      <c r="B82" s="19"/>
      <c r="C82" s="19"/>
      <c r="D82" s="20"/>
      <c r="E82" s="20"/>
      <c r="F82" s="20"/>
      <c r="G82" s="20"/>
      <c r="H82" s="20"/>
      <c r="I82" s="20"/>
      <c r="J82" s="19"/>
    </row>
    <row r="83" spans="1:10" ht="17.399999999999999" hidden="1">
      <c r="A83" s="19"/>
      <c r="B83" s="19"/>
      <c r="C83" s="19"/>
      <c r="D83" s="20"/>
      <c r="E83" s="20"/>
      <c r="F83" s="20"/>
      <c r="G83" s="20"/>
      <c r="H83" s="20"/>
      <c r="I83" s="20"/>
      <c r="J83" s="19"/>
    </row>
    <row r="84" spans="1:10" ht="17.399999999999999" hidden="1">
      <c r="A84" s="19"/>
      <c r="B84" s="19"/>
      <c r="C84" s="19"/>
      <c r="D84" s="20"/>
      <c r="E84" s="20"/>
      <c r="F84" s="20"/>
      <c r="G84" s="20"/>
      <c r="H84" s="20"/>
      <c r="I84" s="20"/>
      <c r="J84" s="19"/>
    </row>
    <row r="85" spans="1:10" ht="17.399999999999999" hidden="1">
      <c r="A85" s="19"/>
      <c r="B85" s="19"/>
      <c r="C85" s="19"/>
      <c r="D85" s="20"/>
      <c r="E85" s="20"/>
      <c r="F85" s="20"/>
      <c r="G85" s="20"/>
      <c r="H85" s="20"/>
      <c r="I85" s="20"/>
      <c r="J85" s="19"/>
    </row>
    <row r="86" spans="1:10" ht="17.399999999999999" hidden="1">
      <c r="A86" s="19"/>
      <c r="B86" s="19"/>
      <c r="C86" s="19"/>
      <c r="D86" s="20"/>
      <c r="E86" s="20"/>
      <c r="F86" s="20"/>
      <c r="G86" s="20"/>
      <c r="H86" s="20"/>
      <c r="I86" s="20"/>
      <c r="J86" s="19"/>
    </row>
    <row r="87" spans="1:10" ht="17.399999999999999" hidden="1">
      <c r="A87" s="19"/>
      <c r="B87" s="19"/>
      <c r="C87" s="19"/>
      <c r="D87" s="20"/>
      <c r="E87" s="20"/>
      <c r="F87" s="20"/>
      <c r="G87" s="20"/>
      <c r="H87" s="20"/>
      <c r="I87" s="20"/>
      <c r="J87" s="19"/>
    </row>
    <row r="88" spans="1:10" ht="17.399999999999999" hidden="1">
      <c r="A88" s="19"/>
      <c r="B88" s="19"/>
      <c r="C88" s="19"/>
      <c r="D88" s="20"/>
      <c r="E88" s="20"/>
      <c r="F88" s="20"/>
      <c r="G88" s="20"/>
      <c r="H88" s="20"/>
      <c r="I88" s="20"/>
      <c r="J88" s="19"/>
    </row>
    <row r="89" spans="1:10" ht="17.399999999999999" hidden="1">
      <c r="A89" s="19"/>
      <c r="B89" s="19"/>
      <c r="C89" s="19"/>
      <c r="D89" s="20"/>
      <c r="E89" s="20"/>
      <c r="F89" s="20"/>
      <c r="G89" s="20"/>
      <c r="H89" s="20"/>
      <c r="I89" s="20"/>
      <c r="J89" s="19"/>
    </row>
    <row r="90" spans="1:10" ht="17.399999999999999" hidden="1">
      <c r="A90" s="19"/>
      <c r="B90" s="19"/>
      <c r="C90" s="19"/>
      <c r="D90" s="20"/>
      <c r="E90" s="20"/>
      <c r="F90" s="20"/>
      <c r="G90" s="20"/>
      <c r="H90" s="20"/>
      <c r="I90" s="20"/>
      <c r="J90" s="19"/>
    </row>
    <row r="91" spans="1:10" ht="17.399999999999999" hidden="1">
      <c r="A91" s="19"/>
      <c r="B91" s="19"/>
      <c r="C91" s="19"/>
      <c r="D91" s="20"/>
      <c r="E91" s="20"/>
      <c r="F91" s="20"/>
      <c r="G91" s="20"/>
      <c r="H91" s="20"/>
      <c r="I91" s="20"/>
      <c r="J91" s="19"/>
    </row>
    <row r="92" spans="1:10" ht="17.399999999999999" hidden="1">
      <c r="A92" s="19"/>
      <c r="B92" s="19"/>
      <c r="C92" s="19"/>
      <c r="D92" s="20"/>
      <c r="E92" s="20"/>
      <c r="F92" s="20"/>
      <c r="G92" s="20"/>
      <c r="H92" s="20"/>
      <c r="I92" s="20"/>
      <c r="J92" s="19"/>
    </row>
    <row r="93" spans="1:10" ht="17.399999999999999" hidden="1">
      <c r="A93" s="19"/>
      <c r="B93" s="19"/>
      <c r="C93" s="19"/>
      <c r="D93" s="20"/>
      <c r="E93" s="20"/>
      <c r="F93" s="20"/>
      <c r="G93" s="20"/>
      <c r="H93" s="20"/>
      <c r="I93" s="20"/>
      <c r="J93" s="19"/>
    </row>
    <row r="94" spans="1:10" ht="17.399999999999999" hidden="1">
      <c r="A94" s="19"/>
      <c r="B94" s="19"/>
      <c r="C94" s="19"/>
      <c r="D94" s="20"/>
      <c r="E94" s="20"/>
      <c r="F94" s="20"/>
      <c r="G94" s="20"/>
      <c r="H94" s="20"/>
      <c r="I94" s="20"/>
      <c r="J94" s="19"/>
    </row>
    <row r="95" spans="1:10" ht="17.399999999999999" hidden="1">
      <c r="A95" s="19"/>
      <c r="B95" s="19"/>
      <c r="C95" s="19"/>
      <c r="D95" s="20"/>
      <c r="E95" s="20"/>
      <c r="F95" s="20"/>
      <c r="G95" s="20"/>
      <c r="H95" s="20"/>
      <c r="I95" s="20"/>
      <c r="J95" s="19"/>
    </row>
    <row r="96" spans="1:10" ht="17.399999999999999" hidden="1">
      <c r="A96" s="19"/>
      <c r="B96" s="19"/>
      <c r="C96" s="19"/>
      <c r="D96" s="20"/>
      <c r="E96" s="20"/>
      <c r="F96" s="20"/>
      <c r="G96" s="20"/>
      <c r="H96" s="20"/>
      <c r="I96" s="20"/>
      <c r="J96" s="19"/>
    </row>
    <row r="97" spans="1:10" ht="17.399999999999999" hidden="1">
      <c r="A97" s="19"/>
      <c r="B97" s="19"/>
      <c r="C97" s="19"/>
      <c r="D97" s="20"/>
      <c r="E97" s="20"/>
      <c r="F97" s="20"/>
      <c r="G97" s="20"/>
      <c r="H97" s="20"/>
      <c r="I97" s="20"/>
      <c r="J97" s="19"/>
    </row>
    <row r="98" spans="1:10" ht="17.399999999999999" hidden="1">
      <c r="A98" s="19"/>
      <c r="B98" s="19"/>
      <c r="C98" s="19"/>
      <c r="D98" s="20"/>
      <c r="E98" s="20"/>
      <c r="F98" s="20"/>
      <c r="G98" s="20"/>
      <c r="H98" s="20"/>
      <c r="I98" s="20"/>
      <c r="J98" s="19"/>
    </row>
    <row r="99" spans="1:10" ht="17.399999999999999" hidden="1">
      <c r="A99" s="19"/>
      <c r="B99" s="19"/>
      <c r="C99" s="19"/>
      <c r="D99" s="20"/>
      <c r="E99" s="20"/>
      <c r="F99" s="20"/>
      <c r="G99" s="20"/>
      <c r="H99" s="20"/>
      <c r="I99" s="20"/>
      <c r="J99" s="19"/>
    </row>
    <row r="100" spans="1:10" ht="17.399999999999999" hidden="1">
      <c r="A100" s="19"/>
      <c r="B100" s="19"/>
      <c r="C100" s="19"/>
      <c r="D100" s="20"/>
      <c r="E100" s="20"/>
      <c r="F100" s="20"/>
      <c r="G100" s="20"/>
      <c r="H100" s="20"/>
      <c r="I100" s="20"/>
      <c r="J100" s="19"/>
    </row>
    <row r="101" spans="1:10" ht="17.399999999999999" hidden="1">
      <c r="A101" s="19"/>
      <c r="B101" s="19"/>
      <c r="C101" s="19"/>
      <c r="D101" s="20"/>
      <c r="E101" s="20"/>
      <c r="F101" s="20"/>
      <c r="G101" s="20"/>
      <c r="H101" s="20"/>
      <c r="I101" s="20"/>
      <c r="J101" s="19"/>
    </row>
    <row r="102" spans="1:10" ht="17.399999999999999" hidden="1">
      <c r="A102" s="19"/>
      <c r="B102" s="19"/>
      <c r="C102" s="19"/>
      <c r="D102" s="20"/>
      <c r="E102" s="20"/>
      <c r="F102" s="20"/>
      <c r="G102" s="20"/>
      <c r="H102" s="20"/>
      <c r="I102" s="20"/>
      <c r="J102" s="19"/>
    </row>
    <row r="103" spans="1:10" ht="17.399999999999999" hidden="1">
      <c r="A103" s="19"/>
      <c r="B103" s="19"/>
      <c r="C103" s="19"/>
      <c r="D103" s="20"/>
      <c r="E103" s="20"/>
      <c r="F103" s="20"/>
      <c r="G103" s="20"/>
      <c r="H103" s="20"/>
      <c r="I103" s="20"/>
      <c r="J103" s="19"/>
    </row>
    <row r="104" spans="1:10" ht="17.399999999999999" hidden="1">
      <c r="A104" s="19"/>
      <c r="B104" s="19"/>
      <c r="C104" s="19"/>
      <c r="D104" s="20"/>
      <c r="E104" s="20"/>
      <c r="F104" s="20"/>
      <c r="G104" s="20"/>
      <c r="H104" s="20"/>
      <c r="I104" s="20"/>
      <c r="J104" s="19"/>
    </row>
    <row r="105" spans="1:10" ht="17.399999999999999" hidden="1">
      <c r="A105" s="19"/>
      <c r="B105" s="19"/>
      <c r="C105" s="19"/>
      <c r="D105" s="20"/>
      <c r="E105" s="20"/>
      <c r="F105" s="20"/>
      <c r="G105" s="20"/>
      <c r="H105" s="20"/>
      <c r="I105" s="20"/>
      <c r="J105" s="19"/>
    </row>
    <row r="106" spans="1:10" ht="17.399999999999999" hidden="1">
      <c r="A106" s="19"/>
      <c r="B106" s="19"/>
      <c r="C106" s="19"/>
      <c r="D106" s="20"/>
      <c r="E106" s="20"/>
      <c r="F106" s="20"/>
      <c r="G106" s="20"/>
      <c r="H106" s="20"/>
      <c r="I106" s="20"/>
      <c r="J106" s="19"/>
    </row>
    <row r="107" spans="1:10" ht="17.399999999999999" hidden="1">
      <c r="A107" s="19"/>
      <c r="B107" s="19"/>
      <c r="C107" s="19"/>
      <c r="D107" s="20"/>
      <c r="E107" s="20"/>
      <c r="F107" s="20"/>
      <c r="G107" s="20"/>
      <c r="H107" s="20"/>
      <c r="I107" s="20"/>
      <c r="J107" s="19"/>
    </row>
    <row r="108" spans="1:10" ht="17.399999999999999" hidden="1">
      <c r="A108" s="19"/>
      <c r="B108" s="19"/>
      <c r="C108" s="19"/>
      <c r="D108" s="20"/>
      <c r="E108" s="20"/>
      <c r="F108" s="20"/>
      <c r="G108" s="20"/>
      <c r="H108" s="20"/>
      <c r="I108" s="20"/>
      <c r="J108" s="19"/>
    </row>
    <row r="109" spans="1:10" ht="17.399999999999999" hidden="1">
      <c r="A109" s="19"/>
      <c r="B109" s="19"/>
      <c r="C109" s="19"/>
      <c r="D109" s="20"/>
      <c r="E109" s="20"/>
      <c r="F109" s="20"/>
      <c r="G109" s="20"/>
      <c r="H109" s="20"/>
      <c r="I109" s="20"/>
      <c r="J109" s="19"/>
    </row>
    <row r="110" spans="1:10" ht="17.399999999999999" hidden="1">
      <c r="A110" s="19"/>
      <c r="B110" s="19"/>
      <c r="C110" s="19"/>
      <c r="D110" s="20"/>
      <c r="E110" s="20"/>
      <c r="F110" s="20"/>
      <c r="G110" s="20"/>
      <c r="H110" s="20"/>
      <c r="I110" s="20"/>
      <c r="J110" s="19"/>
    </row>
    <row r="111" spans="1:10" ht="17.399999999999999" hidden="1">
      <c r="A111" s="19"/>
      <c r="B111" s="19"/>
      <c r="C111" s="19"/>
      <c r="D111" s="20"/>
      <c r="E111" s="20"/>
      <c r="F111" s="20"/>
      <c r="G111" s="20"/>
      <c r="H111" s="20"/>
      <c r="I111" s="20"/>
      <c r="J111" s="19"/>
    </row>
    <row r="112" spans="1:10" ht="17.399999999999999" hidden="1">
      <c r="A112" s="19"/>
      <c r="B112" s="19"/>
      <c r="C112" s="19"/>
      <c r="D112" s="20"/>
      <c r="E112" s="20"/>
      <c r="F112" s="20"/>
      <c r="G112" s="20"/>
      <c r="H112" s="20"/>
      <c r="I112" s="20"/>
      <c r="J112" s="19"/>
    </row>
    <row r="113" spans="1:10" ht="17.399999999999999" hidden="1">
      <c r="A113" s="19"/>
      <c r="B113" s="19"/>
      <c r="C113" s="19"/>
      <c r="D113" s="20"/>
      <c r="E113" s="20"/>
      <c r="F113" s="20"/>
      <c r="G113" s="20"/>
      <c r="H113" s="20"/>
      <c r="I113" s="20"/>
      <c r="J113" s="19"/>
    </row>
    <row r="114" spans="1:10" ht="17.399999999999999" hidden="1">
      <c r="A114" s="19"/>
      <c r="B114" s="19"/>
      <c r="C114" s="19"/>
      <c r="D114" s="20"/>
      <c r="E114" s="20"/>
      <c r="F114" s="20"/>
      <c r="G114" s="20"/>
      <c r="H114" s="20"/>
      <c r="I114" s="20"/>
      <c r="J114" s="19"/>
    </row>
    <row r="115" spans="1:10" ht="17.399999999999999" hidden="1">
      <c r="A115" s="19"/>
      <c r="B115" s="19"/>
      <c r="C115" s="19"/>
      <c r="D115" s="20"/>
      <c r="E115" s="20"/>
      <c r="F115" s="20"/>
      <c r="G115" s="20"/>
      <c r="H115" s="20"/>
      <c r="I115" s="20"/>
      <c r="J115" s="19"/>
    </row>
    <row r="116" spans="1:10" ht="17.399999999999999" hidden="1">
      <c r="A116" s="19"/>
      <c r="B116" s="19"/>
      <c r="C116" s="19"/>
      <c r="D116" s="20"/>
      <c r="E116" s="20"/>
      <c r="F116" s="20"/>
      <c r="G116" s="20"/>
      <c r="H116" s="20"/>
      <c r="I116" s="20"/>
      <c r="J116" s="19"/>
    </row>
    <row r="117" spans="1:10" ht="17.399999999999999" hidden="1">
      <c r="A117" s="19"/>
      <c r="B117" s="19"/>
      <c r="C117" s="19"/>
      <c r="D117" s="20"/>
      <c r="E117" s="20"/>
      <c r="F117" s="20"/>
      <c r="G117" s="20"/>
      <c r="H117" s="20"/>
      <c r="I117" s="20"/>
      <c r="J117" s="19"/>
    </row>
    <row r="118" spans="1:10" ht="17.399999999999999" hidden="1">
      <c r="A118" s="19"/>
      <c r="B118" s="19"/>
      <c r="C118" s="19"/>
      <c r="D118" s="20"/>
      <c r="E118" s="20"/>
      <c r="F118" s="20"/>
      <c r="G118" s="20"/>
      <c r="H118" s="20"/>
      <c r="I118" s="20"/>
      <c r="J118" s="19"/>
    </row>
    <row r="119" spans="1:10" ht="17.399999999999999" hidden="1">
      <c r="A119" s="19"/>
      <c r="B119" s="19"/>
      <c r="C119" s="19"/>
      <c r="D119" s="20"/>
      <c r="E119" s="20"/>
      <c r="F119" s="20"/>
      <c r="G119" s="20"/>
      <c r="H119" s="20"/>
      <c r="I119" s="20"/>
      <c r="J119" s="19"/>
    </row>
    <row r="120" spans="1:10" ht="17.399999999999999" hidden="1">
      <c r="A120" s="19"/>
      <c r="B120" s="19"/>
      <c r="C120" s="19"/>
      <c r="D120" s="20"/>
      <c r="E120" s="20"/>
      <c r="F120" s="20"/>
      <c r="G120" s="20"/>
      <c r="H120" s="20"/>
      <c r="I120" s="20"/>
      <c r="J120" s="19"/>
    </row>
    <row r="121" spans="1:10" ht="17.399999999999999" hidden="1">
      <c r="A121" s="19"/>
      <c r="B121" s="19"/>
      <c r="C121" s="19"/>
      <c r="D121" s="20"/>
      <c r="E121" s="20"/>
      <c r="F121" s="20"/>
      <c r="G121" s="20"/>
      <c r="H121" s="20"/>
      <c r="I121" s="20"/>
      <c r="J121" s="19"/>
    </row>
    <row r="122" spans="1:10" ht="17.399999999999999" hidden="1">
      <c r="A122" s="19"/>
      <c r="B122" s="19"/>
      <c r="C122" s="19"/>
      <c r="D122" s="20"/>
      <c r="E122" s="20"/>
      <c r="F122" s="20"/>
      <c r="G122" s="20"/>
      <c r="H122" s="20"/>
      <c r="I122" s="20"/>
      <c r="J122" s="19"/>
    </row>
    <row r="123" spans="1:10" ht="17.399999999999999" hidden="1">
      <c r="A123" s="19"/>
      <c r="B123" s="19"/>
      <c r="C123" s="19"/>
      <c r="D123" s="20"/>
      <c r="E123" s="20"/>
      <c r="F123" s="20"/>
      <c r="G123" s="20"/>
      <c r="H123" s="20"/>
      <c r="I123" s="20"/>
      <c r="J123" s="19"/>
    </row>
    <row r="124" spans="1:10" ht="17.399999999999999" hidden="1">
      <c r="A124" s="19"/>
      <c r="B124" s="19"/>
      <c r="C124" s="19"/>
      <c r="D124" s="20"/>
      <c r="E124" s="20"/>
      <c r="F124" s="20"/>
      <c r="G124" s="20"/>
      <c r="H124" s="20"/>
      <c r="I124" s="20"/>
      <c r="J124" s="19"/>
    </row>
    <row r="125" spans="1:10" ht="17.399999999999999" hidden="1">
      <c r="A125" s="19"/>
      <c r="B125" s="19"/>
      <c r="C125" s="19"/>
      <c r="D125" s="20"/>
      <c r="E125" s="20"/>
      <c r="F125" s="20"/>
      <c r="G125" s="20"/>
      <c r="H125" s="20"/>
      <c r="I125" s="20"/>
      <c r="J125" s="19"/>
    </row>
    <row r="126" spans="1:10" ht="17.399999999999999" hidden="1">
      <c r="A126" s="19"/>
      <c r="B126" s="19"/>
      <c r="C126" s="19"/>
      <c r="D126" s="20"/>
      <c r="E126" s="20"/>
      <c r="F126" s="20"/>
      <c r="G126" s="20"/>
      <c r="H126" s="20"/>
      <c r="I126" s="20"/>
      <c r="J126" s="19"/>
    </row>
    <row r="127" spans="1:10" ht="17.399999999999999" hidden="1">
      <c r="A127" s="19"/>
      <c r="B127" s="19"/>
      <c r="C127" s="19"/>
      <c r="D127" s="20"/>
      <c r="E127" s="20"/>
      <c r="F127" s="20"/>
      <c r="G127" s="20"/>
      <c r="H127" s="20"/>
      <c r="I127" s="20"/>
      <c r="J127" s="19"/>
    </row>
    <row r="128" spans="1:10" ht="17.399999999999999" hidden="1">
      <c r="A128" s="19"/>
      <c r="B128" s="19"/>
      <c r="C128" s="19"/>
      <c r="D128" s="20"/>
      <c r="E128" s="20"/>
      <c r="F128" s="20"/>
      <c r="G128" s="20"/>
      <c r="H128" s="20"/>
      <c r="I128" s="20"/>
      <c r="J128" s="19"/>
    </row>
    <row r="129" spans="1:10" ht="17.399999999999999" hidden="1">
      <c r="A129" s="19"/>
      <c r="B129" s="19"/>
      <c r="C129" s="19"/>
      <c r="D129" s="20"/>
      <c r="E129" s="20"/>
      <c r="F129" s="20"/>
      <c r="G129" s="20"/>
      <c r="H129" s="20"/>
      <c r="I129" s="20"/>
      <c r="J129" s="19"/>
    </row>
    <row r="130" spans="1:10" ht="17.399999999999999" hidden="1">
      <c r="A130" s="19"/>
      <c r="B130" s="19"/>
      <c r="C130" s="19"/>
      <c r="D130" s="20"/>
      <c r="E130" s="20"/>
      <c r="F130" s="20"/>
      <c r="G130" s="20"/>
      <c r="H130" s="20"/>
      <c r="I130" s="20"/>
      <c r="J130" s="19"/>
    </row>
    <row r="131" spans="1:10" ht="17.399999999999999" hidden="1">
      <c r="A131" s="19"/>
      <c r="B131" s="19"/>
      <c r="C131" s="19"/>
      <c r="D131" s="20"/>
      <c r="E131" s="20"/>
      <c r="F131" s="20"/>
      <c r="G131" s="20"/>
      <c r="H131" s="20"/>
      <c r="I131" s="20"/>
      <c r="J131" s="19"/>
    </row>
    <row r="132" spans="1:10" ht="17.399999999999999" hidden="1">
      <c r="A132" s="19"/>
      <c r="B132" s="19"/>
      <c r="C132" s="19"/>
      <c r="D132" s="20"/>
      <c r="E132" s="20"/>
      <c r="F132" s="20"/>
      <c r="G132" s="20"/>
      <c r="H132" s="20"/>
      <c r="I132" s="20"/>
      <c r="J132" s="19"/>
    </row>
    <row r="133" spans="1:10" ht="17.399999999999999" hidden="1">
      <c r="A133" s="19"/>
      <c r="B133" s="19"/>
      <c r="C133" s="19"/>
      <c r="D133" s="20"/>
      <c r="E133" s="20"/>
      <c r="F133" s="20"/>
      <c r="G133" s="20"/>
      <c r="H133" s="20"/>
      <c r="I133" s="20"/>
      <c r="J133" s="19"/>
    </row>
    <row r="134" spans="1:10" ht="17.399999999999999" hidden="1">
      <c r="A134" s="19"/>
      <c r="B134" s="19"/>
      <c r="C134" s="19"/>
      <c r="D134" s="20"/>
      <c r="E134" s="20"/>
      <c r="F134" s="20"/>
      <c r="G134" s="20"/>
      <c r="H134" s="20"/>
      <c r="I134" s="20"/>
      <c r="J134" s="19"/>
    </row>
    <row r="135" spans="1:10" ht="17.399999999999999" hidden="1">
      <c r="A135" s="19"/>
      <c r="B135" s="19"/>
      <c r="C135" s="19"/>
      <c r="D135" s="20"/>
      <c r="E135" s="20"/>
      <c r="F135" s="20"/>
      <c r="G135" s="20"/>
      <c r="H135" s="20"/>
      <c r="I135" s="20"/>
      <c r="J135" s="19"/>
    </row>
    <row r="136" spans="1:10" ht="17.399999999999999" hidden="1">
      <c r="A136" s="19"/>
      <c r="B136" s="19"/>
      <c r="C136" s="19"/>
      <c r="D136" s="20"/>
      <c r="E136" s="20"/>
      <c r="F136" s="20"/>
      <c r="G136" s="20"/>
      <c r="H136" s="20"/>
      <c r="I136" s="20"/>
      <c r="J136" s="19"/>
    </row>
    <row r="137" spans="1:10" ht="17.399999999999999" hidden="1">
      <c r="A137" s="19"/>
      <c r="B137" s="19"/>
      <c r="C137" s="19"/>
      <c r="D137" s="20"/>
      <c r="E137" s="20"/>
      <c r="F137" s="20"/>
      <c r="G137" s="20"/>
      <c r="H137" s="20"/>
      <c r="I137" s="20"/>
      <c r="J137" s="19"/>
    </row>
    <row r="138" spans="1:10" ht="17.399999999999999" hidden="1">
      <c r="A138" s="19"/>
      <c r="B138" s="19"/>
      <c r="C138" s="19"/>
      <c r="D138" s="20"/>
      <c r="E138" s="20"/>
      <c r="F138" s="20"/>
      <c r="G138" s="20"/>
      <c r="H138" s="20"/>
      <c r="I138" s="20"/>
      <c r="J138" s="19"/>
    </row>
    <row r="139" spans="1:10" ht="17.399999999999999" hidden="1">
      <c r="A139" s="19"/>
      <c r="B139" s="19"/>
      <c r="C139" s="19"/>
      <c r="D139" s="20"/>
      <c r="E139" s="20"/>
      <c r="F139" s="20"/>
      <c r="G139" s="20"/>
      <c r="H139" s="20"/>
      <c r="I139" s="20"/>
      <c r="J139" s="19"/>
    </row>
    <row r="140" spans="1:10" ht="17.399999999999999" hidden="1">
      <c r="A140" s="19"/>
      <c r="B140" s="19"/>
      <c r="C140" s="19"/>
      <c r="D140" s="20"/>
      <c r="E140" s="20"/>
      <c r="F140" s="20"/>
      <c r="G140" s="20"/>
      <c r="H140" s="20"/>
      <c r="I140" s="20"/>
      <c r="J140" s="19"/>
    </row>
    <row r="141" spans="1:10" ht="17.399999999999999" hidden="1">
      <c r="A141" s="19"/>
      <c r="B141" s="19"/>
      <c r="C141" s="19"/>
      <c r="D141" s="20"/>
      <c r="E141" s="20"/>
      <c r="F141" s="20"/>
      <c r="G141" s="20"/>
      <c r="H141" s="20"/>
      <c r="I141" s="20"/>
      <c r="J141" s="19"/>
    </row>
    <row r="142" spans="1:10" ht="17.399999999999999" hidden="1">
      <c r="A142" s="19"/>
      <c r="B142" s="19"/>
      <c r="C142" s="19"/>
      <c r="D142" s="20"/>
      <c r="E142" s="20"/>
      <c r="F142" s="20"/>
      <c r="G142" s="20"/>
      <c r="H142" s="20"/>
      <c r="I142" s="20"/>
      <c r="J142" s="19"/>
    </row>
    <row r="143" spans="1:10" ht="17.399999999999999" hidden="1">
      <c r="A143" s="19"/>
      <c r="B143" s="19"/>
      <c r="C143" s="19"/>
      <c r="D143" s="20"/>
      <c r="E143" s="20"/>
      <c r="F143" s="20"/>
      <c r="G143" s="20"/>
      <c r="H143" s="20"/>
      <c r="I143" s="20"/>
      <c r="J143" s="19"/>
    </row>
    <row r="144" spans="1:10" ht="17.399999999999999" hidden="1">
      <c r="A144" s="19"/>
      <c r="B144" s="19"/>
      <c r="C144" s="19"/>
      <c r="D144" s="20"/>
      <c r="E144" s="20"/>
      <c r="F144" s="20"/>
      <c r="G144" s="20"/>
      <c r="H144" s="20"/>
      <c r="I144" s="20"/>
      <c r="J144" s="19"/>
    </row>
    <row r="145" spans="1:10" ht="17.399999999999999" hidden="1">
      <c r="A145" s="19"/>
      <c r="B145" s="19"/>
      <c r="C145" s="19"/>
      <c r="D145" s="20"/>
      <c r="E145" s="20"/>
      <c r="F145" s="20"/>
      <c r="G145" s="20"/>
      <c r="H145" s="20"/>
      <c r="I145" s="20"/>
      <c r="J145" s="19"/>
    </row>
    <row r="146" spans="1:10" ht="17.399999999999999" hidden="1">
      <c r="A146" s="19"/>
      <c r="B146" s="19"/>
      <c r="C146" s="19"/>
      <c r="D146" s="20"/>
      <c r="E146" s="20"/>
      <c r="F146" s="20"/>
      <c r="G146" s="20"/>
      <c r="H146" s="20"/>
      <c r="I146" s="20"/>
      <c r="J146" s="19"/>
    </row>
    <row r="147" spans="1:10" ht="17.399999999999999" hidden="1">
      <c r="A147" s="19"/>
      <c r="B147" s="19"/>
      <c r="C147" s="19"/>
      <c r="D147" s="20"/>
      <c r="E147" s="20"/>
      <c r="F147" s="20"/>
      <c r="G147" s="20"/>
      <c r="H147" s="20"/>
      <c r="I147" s="20"/>
      <c r="J147" s="19"/>
    </row>
    <row r="148" spans="1:10" ht="17.399999999999999" hidden="1">
      <c r="A148" s="19"/>
      <c r="B148" s="19"/>
      <c r="C148" s="19"/>
      <c r="D148" s="20"/>
      <c r="E148" s="20"/>
      <c r="F148" s="20"/>
      <c r="G148" s="20"/>
      <c r="H148" s="20"/>
      <c r="I148" s="20"/>
      <c r="J148" s="19"/>
    </row>
    <row r="149" spans="1:10" ht="17.399999999999999" hidden="1">
      <c r="A149" s="19"/>
      <c r="B149" s="19"/>
      <c r="C149" s="19"/>
      <c r="D149" s="20"/>
      <c r="E149" s="20"/>
      <c r="F149" s="20"/>
      <c r="G149" s="20"/>
      <c r="H149" s="20"/>
      <c r="I149" s="20"/>
      <c r="J149" s="19"/>
    </row>
    <row r="150" spans="1:10" ht="17.399999999999999" hidden="1">
      <c r="A150" s="19"/>
      <c r="B150" s="19"/>
      <c r="C150" s="19"/>
      <c r="D150" s="20"/>
      <c r="E150" s="20"/>
      <c r="F150" s="20"/>
      <c r="G150" s="20"/>
      <c r="H150" s="20"/>
      <c r="I150" s="20"/>
      <c r="J150" s="19"/>
    </row>
    <row r="151" spans="1:10" ht="17.399999999999999" hidden="1">
      <c r="A151" s="19"/>
      <c r="B151" s="19"/>
      <c r="C151" s="19"/>
      <c r="D151" s="20"/>
      <c r="E151" s="20"/>
      <c r="F151" s="20"/>
      <c r="G151" s="20"/>
      <c r="H151" s="20"/>
      <c r="I151" s="20"/>
      <c r="J151" s="19"/>
    </row>
    <row r="152" spans="1:10" ht="17.399999999999999" hidden="1">
      <c r="A152" s="19"/>
      <c r="B152" s="19"/>
      <c r="C152" s="19"/>
      <c r="D152" s="20"/>
      <c r="E152" s="20"/>
      <c r="F152" s="20"/>
      <c r="G152" s="20"/>
      <c r="H152" s="20"/>
      <c r="I152" s="20"/>
      <c r="J152" s="19"/>
    </row>
    <row r="153" spans="1:10" ht="17.399999999999999" hidden="1">
      <c r="A153" s="19"/>
      <c r="B153" s="19"/>
      <c r="C153" s="19"/>
      <c r="D153" s="20"/>
      <c r="E153" s="20"/>
      <c r="F153" s="20"/>
      <c r="G153" s="20"/>
      <c r="H153" s="20"/>
      <c r="I153" s="20"/>
      <c r="J153" s="19"/>
    </row>
    <row r="154" spans="1:10" ht="17.399999999999999" hidden="1">
      <c r="A154" s="19"/>
      <c r="B154" s="19"/>
      <c r="C154" s="19"/>
      <c r="D154" s="20"/>
      <c r="E154" s="20"/>
      <c r="F154" s="20"/>
      <c r="G154" s="20"/>
      <c r="H154" s="20"/>
      <c r="I154" s="20"/>
      <c r="J154" s="19"/>
    </row>
    <row r="155" spans="1:10" ht="17.399999999999999" hidden="1">
      <c r="A155" s="19"/>
      <c r="B155" s="19"/>
      <c r="C155" s="19"/>
      <c r="D155" s="20"/>
      <c r="E155" s="20"/>
      <c r="F155" s="20"/>
      <c r="G155" s="20"/>
      <c r="H155" s="20"/>
      <c r="I155" s="20"/>
      <c r="J155" s="19"/>
    </row>
    <row r="156" spans="1:10" ht="17.399999999999999" hidden="1">
      <c r="A156" s="19"/>
      <c r="B156" s="19"/>
      <c r="C156" s="19"/>
      <c r="D156" s="20"/>
      <c r="E156" s="20"/>
      <c r="F156" s="20"/>
      <c r="G156" s="20"/>
      <c r="H156" s="20"/>
      <c r="I156" s="20"/>
      <c r="J156" s="19"/>
    </row>
    <row r="157" spans="1:10" ht="17.399999999999999" hidden="1">
      <c r="A157" s="19"/>
      <c r="B157" s="19"/>
      <c r="C157" s="19"/>
      <c r="D157" s="20"/>
      <c r="E157" s="20"/>
      <c r="F157" s="20"/>
      <c r="G157" s="20"/>
      <c r="H157" s="20"/>
      <c r="I157" s="20"/>
      <c r="J157" s="19"/>
    </row>
    <row r="158" spans="1:10" ht="17.399999999999999" hidden="1">
      <c r="A158" s="19"/>
      <c r="B158" s="19"/>
      <c r="C158" s="19"/>
      <c r="D158" s="20"/>
      <c r="E158" s="20"/>
      <c r="F158" s="20"/>
      <c r="G158" s="20"/>
      <c r="H158" s="20"/>
      <c r="I158" s="20"/>
      <c r="J158" s="19"/>
    </row>
    <row r="159" spans="1:10" ht="17.399999999999999" hidden="1">
      <c r="A159" s="19"/>
      <c r="B159" s="19"/>
      <c r="C159" s="19"/>
      <c r="D159" s="20"/>
      <c r="E159" s="20"/>
      <c r="F159" s="20"/>
      <c r="G159" s="20"/>
      <c r="H159" s="20"/>
      <c r="I159" s="20"/>
      <c r="J159" s="19"/>
    </row>
    <row r="160" spans="1:10" ht="17.399999999999999" hidden="1">
      <c r="A160" s="19"/>
      <c r="B160" s="19"/>
      <c r="C160" s="19"/>
      <c r="D160" s="20"/>
      <c r="E160" s="20"/>
      <c r="F160" s="20"/>
      <c r="G160" s="20"/>
      <c r="H160" s="20"/>
      <c r="I160" s="20"/>
      <c r="J160" s="19"/>
    </row>
    <row r="161" spans="1:10" ht="17.399999999999999" hidden="1">
      <c r="A161" s="19"/>
      <c r="B161" s="19"/>
      <c r="C161" s="19"/>
      <c r="D161" s="20"/>
      <c r="E161" s="20"/>
      <c r="F161" s="20"/>
      <c r="G161" s="20"/>
      <c r="H161" s="20"/>
      <c r="I161" s="20"/>
      <c r="J161" s="19"/>
    </row>
    <row r="162" spans="1:10" ht="17.399999999999999" hidden="1">
      <c r="A162" s="19"/>
      <c r="B162" s="19"/>
      <c r="C162" s="19"/>
      <c r="D162" s="20"/>
      <c r="E162" s="20"/>
      <c r="F162" s="20"/>
      <c r="G162" s="20"/>
      <c r="H162" s="20"/>
      <c r="I162" s="20"/>
      <c r="J162" s="19"/>
    </row>
    <row r="163" spans="1:10" ht="17.399999999999999" hidden="1">
      <c r="A163" s="19"/>
      <c r="B163" s="19"/>
      <c r="C163" s="19"/>
      <c r="D163" s="20"/>
      <c r="E163" s="20"/>
      <c r="F163" s="20"/>
      <c r="G163" s="20"/>
      <c r="H163" s="20"/>
      <c r="I163" s="20"/>
      <c r="J163" s="19"/>
    </row>
    <row r="164" spans="1:10" ht="17.399999999999999" hidden="1">
      <c r="A164" s="19"/>
      <c r="B164" s="19"/>
      <c r="C164" s="19"/>
      <c r="D164" s="20"/>
      <c r="E164" s="20"/>
      <c r="F164" s="20"/>
      <c r="G164" s="20"/>
      <c r="H164" s="20"/>
      <c r="I164" s="20"/>
      <c r="J164" s="19"/>
    </row>
    <row r="165" spans="1:10" ht="17.399999999999999" hidden="1">
      <c r="A165" s="19"/>
      <c r="B165" s="19"/>
      <c r="C165" s="19"/>
      <c r="D165" s="20"/>
      <c r="E165" s="20"/>
      <c r="F165" s="20"/>
      <c r="G165" s="20"/>
      <c r="H165" s="20"/>
      <c r="I165" s="20"/>
      <c r="J165" s="19"/>
    </row>
    <row r="166" spans="1:10" ht="17.399999999999999" hidden="1">
      <c r="A166" s="19"/>
      <c r="B166" s="19"/>
      <c r="C166" s="19"/>
      <c r="D166" s="20"/>
      <c r="E166" s="20"/>
      <c r="F166" s="20"/>
      <c r="G166" s="20"/>
      <c r="H166" s="20"/>
      <c r="I166" s="20"/>
      <c r="J166" s="19"/>
    </row>
    <row r="167" spans="1:10" ht="17.399999999999999" hidden="1">
      <c r="A167" s="19"/>
      <c r="B167" s="19"/>
      <c r="C167" s="19"/>
      <c r="D167" s="20"/>
      <c r="E167" s="20"/>
      <c r="F167" s="20"/>
      <c r="G167" s="20"/>
      <c r="H167" s="20"/>
      <c r="I167" s="20"/>
      <c r="J167" s="19"/>
    </row>
    <row r="168" spans="1:10" ht="17.399999999999999" hidden="1">
      <c r="A168" s="19"/>
      <c r="B168" s="19"/>
      <c r="C168" s="19"/>
      <c r="D168" s="20"/>
      <c r="E168" s="20"/>
      <c r="F168" s="20"/>
      <c r="G168" s="20"/>
      <c r="H168" s="20"/>
      <c r="I168" s="20"/>
      <c r="J168" s="19"/>
    </row>
    <row r="169" spans="1:10" ht="17.399999999999999" hidden="1">
      <c r="A169" s="19"/>
      <c r="B169" s="19"/>
      <c r="C169" s="19"/>
      <c r="D169" s="20"/>
      <c r="E169" s="20"/>
      <c r="F169" s="20"/>
      <c r="G169" s="20"/>
      <c r="H169" s="20"/>
      <c r="I169" s="20"/>
      <c r="J169" s="19"/>
    </row>
    <row r="170" spans="1:10" ht="17.399999999999999" hidden="1">
      <c r="A170" s="19"/>
      <c r="B170" s="19"/>
      <c r="C170" s="19"/>
      <c r="D170" s="20"/>
      <c r="E170" s="20"/>
      <c r="F170" s="20"/>
      <c r="G170" s="20"/>
      <c r="H170" s="20"/>
      <c r="I170" s="20"/>
      <c r="J170" s="19"/>
    </row>
    <row r="171" spans="1:10" ht="17.399999999999999" hidden="1">
      <c r="A171" s="19"/>
      <c r="B171" s="19"/>
      <c r="C171" s="19"/>
      <c r="D171" s="20"/>
      <c r="E171" s="20"/>
      <c r="F171" s="20"/>
      <c r="G171" s="20"/>
      <c r="H171" s="20"/>
      <c r="I171" s="20"/>
      <c r="J171" s="19"/>
    </row>
    <row r="172" spans="1:10" ht="17.399999999999999" hidden="1">
      <c r="A172" s="19"/>
      <c r="B172" s="19"/>
      <c r="C172" s="19"/>
      <c r="D172" s="20"/>
      <c r="E172" s="20"/>
      <c r="F172" s="20"/>
      <c r="G172" s="20"/>
      <c r="H172" s="20"/>
      <c r="I172" s="20"/>
      <c r="J172" s="19"/>
    </row>
    <row r="173" spans="1:10" ht="17.399999999999999" hidden="1">
      <c r="A173" s="19"/>
      <c r="B173" s="19"/>
      <c r="C173" s="19"/>
      <c r="D173" s="20"/>
      <c r="E173" s="20"/>
      <c r="F173" s="20"/>
      <c r="G173" s="20"/>
      <c r="H173" s="20"/>
      <c r="I173" s="20"/>
      <c r="J173" s="19"/>
    </row>
    <row r="174" spans="1:10" ht="17.399999999999999" hidden="1">
      <c r="A174" s="19"/>
      <c r="B174" s="19"/>
      <c r="C174" s="19"/>
      <c r="D174" s="20"/>
      <c r="E174" s="20"/>
      <c r="F174" s="20"/>
      <c r="G174" s="20"/>
      <c r="H174" s="20"/>
      <c r="I174" s="20"/>
      <c r="J174" s="19"/>
    </row>
    <row r="175" spans="1:10" ht="17.399999999999999" hidden="1">
      <c r="A175" s="19"/>
      <c r="B175" s="19"/>
      <c r="C175" s="19"/>
      <c r="D175" s="20"/>
      <c r="E175" s="20"/>
      <c r="F175" s="20"/>
      <c r="G175" s="20"/>
      <c r="H175" s="20"/>
      <c r="I175" s="20"/>
      <c r="J175" s="19"/>
    </row>
    <row r="176" spans="1:10" ht="17.399999999999999" hidden="1">
      <c r="A176" s="19"/>
      <c r="B176" s="19"/>
      <c r="C176" s="19"/>
      <c r="D176" s="20"/>
      <c r="E176" s="20"/>
      <c r="F176" s="20"/>
      <c r="G176" s="20"/>
      <c r="H176" s="20"/>
      <c r="I176" s="20"/>
      <c r="J176" s="19"/>
    </row>
    <row r="177" spans="1:10" ht="17.399999999999999" hidden="1">
      <c r="A177" s="19"/>
      <c r="B177" s="19"/>
      <c r="C177" s="19"/>
      <c r="D177" s="20"/>
      <c r="E177" s="20"/>
      <c r="F177" s="20"/>
      <c r="G177" s="20"/>
      <c r="H177" s="20"/>
      <c r="I177" s="20"/>
      <c r="J177" s="19"/>
    </row>
    <row r="178" spans="1:10" ht="17.399999999999999" hidden="1">
      <c r="A178" s="19"/>
      <c r="B178" s="19"/>
      <c r="C178" s="19"/>
      <c r="D178" s="20"/>
      <c r="E178" s="20"/>
      <c r="F178" s="20"/>
      <c r="G178" s="20"/>
      <c r="H178" s="20"/>
      <c r="I178" s="20"/>
      <c r="J178" s="19"/>
    </row>
    <row r="179" spans="1:10" ht="17.399999999999999" hidden="1">
      <c r="A179" s="19"/>
      <c r="B179" s="19"/>
      <c r="C179" s="19"/>
      <c r="D179" s="20"/>
      <c r="E179" s="20"/>
      <c r="F179" s="20"/>
      <c r="G179" s="20"/>
      <c r="H179" s="20"/>
      <c r="I179" s="20"/>
      <c r="J179" s="19"/>
    </row>
    <row r="180" spans="1:10" ht="17.399999999999999" hidden="1">
      <c r="A180" s="19"/>
      <c r="B180" s="19"/>
      <c r="C180" s="19"/>
      <c r="D180" s="20"/>
      <c r="E180" s="20"/>
      <c r="F180" s="20"/>
      <c r="G180" s="20"/>
      <c r="H180" s="20"/>
      <c r="I180" s="20"/>
      <c r="J180" s="19"/>
    </row>
    <row r="181" spans="1:10" ht="17.399999999999999" hidden="1">
      <c r="A181" s="19"/>
      <c r="B181" s="19"/>
      <c r="C181" s="19"/>
      <c r="D181" s="20"/>
      <c r="E181" s="20"/>
      <c r="F181" s="20"/>
      <c r="G181" s="20"/>
      <c r="H181" s="20"/>
      <c r="I181" s="20"/>
      <c r="J181" s="19"/>
    </row>
    <row r="182" spans="1:10" ht="17.399999999999999" hidden="1">
      <c r="A182" s="19"/>
      <c r="B182" s="19"/>
      <c r="C182" s="19"/>
      <c r="D182" s="20"/>
      <c r="E182" s="20"/>
      <c r="F182" s="20"/>
      <c r="G182" s="20"/>
      <c r="H182" s="20"/>
      <c r="I182" s="20"/>
      <c r="J182" s="19"/>
    </row>
    <row r="183" spans="1:10" ht="17.399999999999999" hidden="1">
      <c r="A183" s="19"/>
      <c r="B183" s="19"/>
      <c r="C183" s="19"/>
      <c r="D183" s="20"/>
      <c r="E183" s="20"/>
      <c r="F183" s="20"/>
      <c r="G183" s="20"/>
      <c r="H183" s="20"/>
      <c r="I183" s="20"/>
      <c r="J183" s="19"/>
    </row>
    <row r="184" spans="1:10" ht="17.399999999999999" hidden="1">
      <c r="A184" s="19"/>
      <c r="B184" s="19"/>
      <c r="C184" s="19"/>
      <c r="D184" s="20"/>
      <c r="E184" s="20"/>
      <c r="F184" s="20"/>
      <c r="G184" s="20"/>
      <c r="H184" s="20"/>
      <c r="I184" s="20"/>
      <c r="J184" s="19"/>
    </row>
    <row r="185" spans="1:10" ht="17.399999999999999" hidden="1">
      <c r="A185" s="19"/>
      <c r="B185" s="19"/>
      <c r="C185" s="19"/>
      <c r="D185" s="20"/>
      <c r="E185" s="20"/>
      <c r="F185" s="20"/>
      <c r="G185" s="20"/>
      <c r="H185" s="20"/>
      <c r="I185" s="20"/>
      <c r="J185" s="19"/>
    </row>
    <row r="186" spans="1:10" ht="17.399999999999999" hidden="1">
      <c r="A186" s="19"/>
      <c r="B186" s="19"/>
      <c r="C186" s="19"/>
      <c r="D186" s="20"/>
      <c r="E186" s="20"/>
      <c r="F186" s="20"/>
      <c r="G186" s="20"/>
      <c r="H186" s="20"/>
      <c r="I186" s="20"/>
      <c r="J186" s="19"/>
    </row>
    <row r="187" spans="1:10" ht="17.399999999999999" hidden="1">
      <c r="A187" s="19"/>
      <c r="B187" s="19"/>
      <c r="C187" s="19"/>
      <c r="D187" s="20"/>
      <c r="E187" s="20"/>
      <c r="F187" s="20"/>
      <c r="G187" s="20"/>
      <c r="H187" s="20"/>
      <c r="I187" s="20"/>
      <c r="J187" s="19"/>
    </row>
    <row r="188" spans="1:10" ht="17.399999999999999" hidden="1">
      <c r="A188" s="19"/>
      <c r="B188" s="19"/>
      <c r="C188" s="19"/>
      <c r="D188" s="20"/>
      <c r="E188" s="20"/>
      <c r="F188" s="20"/>
      <c r="G188" s="20"/>
      <c r="H188" s="20"/>
      <c r="I188" s="20"/>
      <c r="J188" s="19"/>
    </row>
    <row r="189" spans="1:10" ht="17.399999999999999" hidden="1">
      <c r="A189" s="19"/>
      <c r="B189" s="19"/>
      <c r="C189" s="19"/>
      <c r="D189" s="20"/>
      <c r="E189" s="20"/>
      <c r="F189" s="20"/>
      <c r="G189" s="20"/>
      <c r="H189" s="20"/>
      <c r="I189" s="20"/>
      <c r="J189" s="19"/>
    </row>
    <row r="190" spans="1:10" ht="17.399999999999999" hidden="1">
      <c r="A190" s="19"/>
      <c r="B190" s="19"/>
      <c r="C190" s="19"/>
      <c r="D190" s="20"/>
      <c r="E190" s="20"/>
      <c r="F190" s="20"/>
      <c r="G190" s="20"/>
      <c r="H190" s="20"/>
      <c r="I190" s="20"/>
      <c r="J190" s="19"/>
    </row>
    <row r="191" spans="1:10" ht="17.399999999999999" hidden="1">
      <c r="A191" s="19"/>
      <c r="B191" s="19"/>
      <c r="C191" s="19"/>
      <c r="D191" s="20"/>
      <c r="E191" s="20"/>
      <c r="F191" s="20"/>
      <c r="G191" s="20"/>
      <c r="H191" s="20"/>
      <c r="I191" s="20"/>
      <c r="J191" s="19"/>
    </row>
    <row r="192" spans="1:10" ht="17.399999999999999" hidden="1">
      <c r="A192" s="19"/>
      <c r="B192" s="19"/>
      <c r="C192" s="19"/>
      <c r="D192" s="20"/>
      <c r="E192" s="20"/>
      <c r="F192" s="20"/>
      <c r="G192" s="20"/>
      <c r="H192" s="20"/>
      <c r="I192" s="20"/>
      <c r="J192" s="19"/>
    </row>
    <row r="193" spans="1:10" ht="17.399999999999999" hidden="1">
      <c r="A193" s="19"/>
      <c r="B193" s="19"/>
      <c r="C193" s="19"/>
      <c r="D193" s="20"/>
      <c r="E193" s="20"/>
      <c r="F193" s="20"/>
      <c r="G193" s="20"/>
      <c r="H193" s="20"/>
      <c r="I193" s="20"/>
      <c r="J193" s="19"/>
    </row>
    <row r="194" spans="1:10" ht="17.399999999999999" hidden="1">
      <c r="A194" s="19"/>
      <c r="B194" s="19"/>
      <c r="C194" s="19"/>
      <c r="D194" s="20"/>
      <c r="E194" s="20"/>
      <c r="F194" s="20"/>
      <c r="G194" s="20"/>
      <c r="H194" s="20"/>
      <c r="I194" s="20"/>
      <c r="J194" s="19"/>
    </row>
    <row r="195" spans="1:10" ht="17.399999999999999" hidden="1">
      <c r="A195" s="19"/>
      <c r="B195" s="19"/>
      <c r="C195" s="19"/>
      <c r="D195" s="20"/>
      <c r="E195" s="20"/>
      <c r="F195" s="20"/>
      <c r="G195" s="20"/>
      <c r="H195" s="20"/>
      <c r="I195" s="20"/>
      <c r="J195" s="19"/>
    </row>
    <row r="196" spans="1:10" ht="17.399999999999999" hidden="1">
      <c r="A196" s="19"/>
      <c r="B196" s="19"/>
      <c r="C196" s="19"/>
      <c r="D196" s="20"/>
      <c r="E196" s="20"/>
      <c r="F196" s="20"/>
      <c r="G196" s="20"/>
      <c r="H196" s="20"/>
      <c r="I196" s="20"/>
      <c r="J196" s="19"/>
    </row>
    <row r="197" spans="1:10" ht="17.399999999999999" hidden="1">
      <c r="A197" s="19"/>
      <c r="B197" s="19"/>
      <c r="C197" s="19"/>
      <c r="D197" s="20"/>
      <c r="E197" s="20"/>
      <c r="F197" s="20"/>
      <c r="G197" s="20"/>
      <c r="H197" s="20"/>
      <c r="I197" s="20"/>
      <c r="J197" s="19"/>
    </row>
    <row r="198" spans="1:10" ht="17.399999999999999" hidden="1">
      <c r="A198" s="19"/>
      <c r="B198" s="19"/>
      <c r="C198" s="19"/>
      <c r="D198" s="20"/>
      <c r="E198" s="20"/>
      <c r="F198" s="20"/>
      <c r="G198" s="20"/>
      <c r="H198" s="20"/>
      <c r="I198" s="20"/>
      <c r="J198" s="19"/>
    </row>
    <row r="199" spans="1:10" ht="17.399999999999999" hidden="1">
      <c r="A199" s="19"/>
      <c r="B199" s="19"/>
      <c r="C199" s="19"/>
      <c r="D199" s="20"/>
      <c r="E199" s="20"/>
      <c r="F199" s="20"/>
      <c r="G199" s="20"/>
      <c r="H199" s="20"/>
      <c r="I199" s="20"/>
      <c r="J199" s="19"/>
    </row>
    <row r="200" spans="1:10" ht="17.399999999999999" hidden="1">
      <c r="A200" s="19"/>
      <c r="B200" s="19"/>
      <c r="C200" s="19"/>
      <c r="D200" s="20"/>
      <c r="E200" s="20"/>
      <c r="F200" s="20"/>
      <c r="G200" s="20"/>
      <c r="H200" s="20"/>
      <c r="I200" s="20"/>
      <c r="J200" s="19"/>
    </row>
    <row r="201" spans="1:10" ht="17.399999999999999" hidden="1">
      <c r="A201" s="19"/>
      <c r="B201" s="19"/>
      <c r="C201" s="19"/>
      <c r="D201" s="20"/>
      <c r="E201" s="20"/>
      <c r="F201" s="20"/>
      <c r="G201" s="20"/>
      <c r="H201" s="20"/>
      <c r="I201" s="20"/>
      <c r="J201" s="19"/>
    </row>
    <row r="202" spans="1:10" ht="17.399999999999999" hidden="1">
      <c r="A202" s="19"/>
      <c r="B202" s="19"/>
      <c r="C202" s="19"/>
      <c r="D202" s="20"/>
      <c r="E202" s="20"/>
      <c r="F202" s="20"/>
      <c r="G202" s="20"/>
      <c r="H202" s="20"/>
      <c r="I202" s="20"/>
      <c r="J202" s="19"/>
    </row>
    <row r="203" spans="1:10" ht="17.399999999999999" hidden="1">
      <c r="A203" s="19"/>
      <c r="B203" s="19"/>
      <c r="C203" s="19"/>
      <c r="D203" s="20"/>
      <c r="E203" s="20"/>
      <c r="F203" s="20"/>
      <c r="G203" s="20"/>
      <c r="H203" s="20"/>
      <c r="I203" s="20"/>
      <c r="J203" s="19"/>
    </row>
    <row r="204" spans="1:10" ht="17.399999999999999" hidden="1">
      <c r="A204" s="19"/>
      <c r="B204" s="19"/>
      <c r="C204" s="19"/>
      <c r="D204" s="20"/>
      <c r="E204" s="20"/>
      <c r="F204" s="20"/>
      <c r="G204" s="20"/>
      <c r="H204" s="20"/>
      <c r="I204" s="20"/>
      <c r="J204" s="19"/>
    </row>
    <row r="205" spans="1:10" ht="17.399999999999999" hidden="1">
      <c r="A205" s="19"/>
      <c r="B205" s="19"/>
      <c r="C205" s="19"/>
      <c r="D205" s="20"/>
      <c r="E205" s="20"/>
      <c r="F205" s="20"/>
      <c r="G205" s="20"/>
      <c r="H205" s="20"/>
      <c r="I205" s="20"/>
      <c r="J205" s="19"/>
    </row>
    <row r="206" spans="1:10" ht="17.399999999999999" hidden="1">
      <c r="A206" s="19"/>
      <c r="B206" s="19"/>
      <c r="C206" s="19"/>
      <c r="D206" s="20"/>
      <c r="E206" s="20"/>
      <c r="F206" s="20"/>
      <c r="G206" s="20"/>
      <c r="H206" s="20"/>
      <c r="I206" s="20"/>
      <c r="J206" s="19"/>
    </row>
    <row r="207" spans="1:10" ht="17.399999999999999" hidden="1">
      <c r="A207" s="19"/>
      <c r="B207" s="19"/>
      <c r="C207" s="19"/>
      <c r="D207" s="20"/>
      <c r="E207" s="20"/>
      <c r="F207" s="20"/>
      <c r="G207" s="20"/>
      <c r="H207" s="20"/>
      <c r="I207" s="20"/>
      <c r="J207" s="19"/>
    </row>
    <row r="208" spans="1:10" ht="17.399999999999999" hidden="1">
      <c r="A208" s="19"/>
      <c r="B208" s="19"/>
      <c r="C208" s="19"/>
      <c r="D208" s="20"/>
      <c r="E208" s="20"/>
      <c r="F208" s="20"/>
      <c r="G208" s="20"/>
      <c r="H208" s="20"/>
      <c r="I208" s="20"/>
      <c r="J208" s="19"/>
    </row>
    <row r="209" spans="1:10" ht="17.399999999999999" hidden="1">
      <c r="A209" s="19"/>
      <c r="B209" s="19"/>
      <c r="C209" s="19"/>
      <c r="D209" s="20"/>
      <c r="E209" s="20"/>
      <c r="F209" s="20"/>
      <c r="G209" s="20"/>
      <c r="H209" s="20"/>
      <c r="I209" s="20"/>
      <c r="J209" s="19"/>
    </row>
    <row r="210" spans="1:10" ht="17.399999999999999" hidden="1">
      <c r="A210" s="19"/>
      <c r="B210" s="19"/>
      <c r="C210" s="19"/>
      <c r="D210" s="20"/>
      <c r="E210" s="20"/>
      <c r="F210" s="20"/>
      <c r="G210" s="20"/>
      <c r="H210" s="20"/>
      <c r="I210" s="20"/>
      <c r="J210" s="19"/>
    </row>
    <row r="211" spans="1:10" ht="17.399999999999999" hidden="1">
      <c r="A211" s="19"/>
      <c r="B211" s="19"/>
      <c r="C211" s="19"/>
      <c r="D211" s="20"/>
      <c r="E211" s="20"/>
      <c r="F211" s="20"/>
      <c r="G211" s="20"/>
      <c r="H211" s="20"/>
      <c r="I211" s="20"/>
      <c r="J211" s="19"/>
    </row>
    <row r="212" spans="1:10" ht="17.399999999999999" hidden="1">
      <c r="A212" s="19"/>
      <c r="B212" s="19"/>
      <c r="C212" s="19"/>
      <c r="D212" s="20"/>
      <c r="E212" s="20"/>
      <c r="F212" s="20"/>
      <c r="G212" s="20"/>
      <c r="H212" s="20"/>
      <c r="I212" s="20"/>
      <c r="J212" s="19"/>
    </row>
    <row r="213" spans="1:10" ht="17.399999999999999" hidden="1">
      <c r="A213" s="19"/>
      <c r="B213" s="19"/>
      <c r="C213" s="19"/>
      <c r="D213" s="20"/>
      <c r="E213" s="20"/>
      <c r="F213" s="20"/>
      <c r="G213" s="20"/>
      <c r="H213" s="20"/>
      <c r="I213" s="20"/>
      <c r="J213" s="19"/>
    </row>
    <row r="214" spans="1:10" ht="17.399999999999999" hidden="1">
      <c r="A214" s="19"/>
      <c r="B214" s="19"/>
      <c r="C214" s="19"/>
      <c r="D214" s="20"/>
      <c r="E214" s="20"/>
      <c r="F214" s="20"/>
      <c r="G214" s="20"/>
      <c r="H214" s="20"/>
      <c r="I214" s="20"/>
      <c r="J214" s="19"/>
    </row>
    <row r="215" spans="1:10" ht="17.399999999999999" hidden="1">
      <c r="A215" s="19"/>
      <c r="B215" s="19"/>
      <c r="C215" s="19"/>
      <c r="D215" s="20"/>
      <c r="E215" s="20"/>
      <c r="F215" s="20"/>
      <c r="G215" s="20"/>
      <c r="H215" s="20"/>
      <c r="I215" s="20"/>
      <c r="J215" s="19"/>
    </row>
    <row r="216" spans="1:10" ht="17.399999999999999" hidden="1">
      <c r="A216" s="19"/>
      <c r="B216" s="19"/>
      <c r="C216" s="19"/>
      <c r="D216" s="20"/>
      <c r="E216" s="20"/>
      <c r="F216" s="20"/>
      <c r="G216" s="20"/>
      <c r="H216" s="20"/>
      <c r="I216" s="20"/>
      <c r="J216" s="19"/>
    </row>
    <row r="217" spans="1:10" ht="17.399999999999999" hidden="1">
      <c r="A217" s="19"/>
      <c r="B217" s="19"/>
      <c r="C217" s="19"/>
      <c r="D217" s="20"/>
      <c r="E217" s="20"/>
      <c r="F217" s="20"/>
      <c r="G217" s="20"/>
      <c r="H217" s="20"/>
      <c r="I217" s="20"/>
      <c r="J217" s="19"/>
    </row>
    <row r="218" spans="1:10" ht="17.399999999999999" hidden="1">
      <c r="A218" s="19"/>
      <c r="B218" s="19"/>
      <c r="C218" s="19"/>
      <c r="D218" s="20"/>
      <c r="E218" s="20"/>
      <c r="F218" s="20"/>
      <c r="G218" s="20"/>
      <c r="H218" s="20"/>
      <c r="I218" s="20"/>
      <c r="J218" s="19"/>
    </row>
    <row r="219" spans="1:10" ht="17.399999999999999" hidden="1">
      <c r="A219" s="19"/>
      <c r="B219" s="19"/>
      <c r="C219" s="19"/>
      <c r="D219" s="20"/>
      <c r="E219" s="20"/>
      <c r="F219" s="20"/>
      <c r="G219" s="20"/>
      <c r="H219" s="20"/>
      <c r="I219" s="20"/>
      <c r="J219" s="19"/>
    </row>
    <row r="220" spans="1:10" ht="17.399999999999999" hidden="1">
      <c r="A220" s="19"/>
      <c r="B220" s="19"/>
      <c r="C220" s="19"/>
      <c r="D220" s="20"/>
      <c r="E220" s="20"/>
      <c r="F220" s="20"/>
      <c r="G220" s="20"/>
      <c r="H220" s="20"/>
      <c r="I220" s="20"/>
      <c r="J220" s="19"/>
    </row>
    <row r="221" spans="1:10" ht="17.399999999999999" hidden="1">
      <c r="A221" s="19"/>
      <c r="B221" s="19"/>
      <c r="C221" s="19"/>
      <c r="D221" s="20"/>
      <c r="E221" s="20"/>
      <c r="F221" s="20"/>
      <c r="G221" s="20"/>
      <c r="H221" s="20"/>
      <c r="I221" s="20"/>
      <c r="J221" s="19"/>
    </row>
    <row r="222" spans="1:10" ht="17.399999999999999" hidden="1">
      <c r="A222" s="19"/>
      <c r="B222" s="19"/>
      <c r="C222" s="19"/>
      <c r="D222" s="20"/>
      <c r="E222" s="20"/>
      <c r="F222" s="20"/>
      <c r="G222" s="20"/>
      <c r="H222" s="20"/>
      <c r="I222" s="20"/>
      <c r="J222" s="19"/>
    </row>
    <row r="223" spans="1:10" ht="17.399999999999999" hidden="1">
      <c r="A223" s="19"/>
      <c r="B223" s="19"/>
      <c r="C223" s="19"/>
      <c r="D223" s="20"/>
      <c r="E223" s="20"/>
      <c r="F223" s="20"/>
      <c r="G223" s="20"/>
      <c r="H223" s="20"/>
      <c r="I223" s="20"/>
      <c r="J223" s="19"/>
    </row>
    <row r="224" spans="1:10" ht="17.399999999999999" hidden="1">
      <c r="A224" s="19"/>
      <c r="B224" s="19"/>
      <c r="C224" s="19"/>
      <c r="D224" s="20"/>
      <c r="E224" s="20"/>
      <c r="F224" s="20"/>
      <c r="G224" s="20"/>
      <c r="H224" s="20"/>
      <c r="I224" s="20"/>
      <c r="J224" s="19"/>
    </row>
    <row r="225" spans="1:10" ht="17.399999999999999" hidden="1">
      <c r="A225" s="19"/>
      <c r="B225" s="19"/>
      <c r="C225" s="19"/>
      <c r="D225" s="20"/>
      <c r="E225" s="20"/>
      <c r="F225" s="20"/>
      <c r="G225" s="20"/>
      <c r="H225" s="20"/>
      <c r="I225" s="20"/>
      <c r="J225" s="19"/>
    </row>
    <row r="226" spans="1:10" ht="17.399999999999999" hidden="1">
      <c r="A226" s="19"/>
      <c r="B226" s="19"/>
      <c r="C226" s="19"/>
      <c r="D226" s="20"/>
      <c r="E226" s="20"/>
      <c r="F226" s="20"/>
      <c r="G226" s="20"/>
      <c r="H226" s="20"/>
      <c r="I226" s="20"/>
      <c r="J226" s="19"/>
    </row>
    <row r="227" spans="1:10" ht="17.399999999999999" hidden="1">
      <c r="A227" s="19"/>
      <c r="B227" s="19"/>
      <c r="C227" s="19"/>
      <c r="D227" s="20"/>
      <c r="E227" s="20"/>
      <c r="F227" s="20"/>
      <c r="G227" s="20"/>
      <c r="H227" s="20"/>
      <c r="I227" s="20"/>
      <c r="J227" s="19"/>
    </row>
    <row r="228" spans="1:10" ht="17.399999999999999" hidden="1">
      <c r="A228" s="19"/>
      <c r="B228" s="19"/>
      <c r="C228" s="19"/>
      <c r="D228" s="20"/>
      <c r="E228" s="20"/>
      <c r="F228" s="20"/>
      <c r="G228" s="20"/>
      <c r="H228" s="20"/>
      <c r="I228" s="20"/>
      <c r="J228" s="19"/>
    </row>
    <row r="229" spans="1:10" ht="17.399999999999999" hidden="1">
      <c r="A229" s="19"/>
      <c r="B229" s="19"/>
      <c r="C229" s="19"/>
      <c r="D229" s="20"/>
      <c r="E229" s="20"/>
      <c r="F229" s="20"/>
      <c r="G229" s="20"/>
      <c r="H229" s="20"/>
      <c r="I229" s="20"/>
      <c r="J229" s="19"/>
    </row>
    <row r="230" spans="1:10" ht="17.399999999999999" hidden="1">
      <c r="A230" s="19"/>
      <c r="B230" s="19"/>
      <c r="C230" s="19"/>
      <c r="D230" s="20"/>
      <c r="E230" s="20"/>
      <c r="F230" s="20"/>
      <c r="G230" s="20"/>
      <c r="H230" s="20"/>
      <c r="I230" s="20"/>
      <c r="J230" s="19"/>
    </row>
    <row r="231" spans="1:10" ht="17.399999999999999" hidden="1">
      <c r="A231" s="19"/>
      <c r="B231" s="19"/>
      <c r="C231" s="19"/>
      <c r="D231" s="20"/>
      <c r="E231" s="20"/>
      <c r="F231" s="20"/>
      <c r="G231" s="20"/>
      <c r="H231" s="20"/>
      <c r="I231" s="20"/>
      <c r="J231" s="19"/>
    </row>
    <row r="232" spans="1:10" ht="17.399999999999999" hidden="1">
      <c r="A232" s="19"/>
      <c r="B232" s="19"/>
      <c r="C232" s="19"/>
      <c r="D232" s="20"/>
      <c r="E232" s="20"/>
      <c r="F232" s="20"/>
      <c r="G232" s="20"/>
      <c r="H232" s="20"/>
      <c r="I232" s="20"/>
      <c r="J232" s="19"/>
    </row>
    <row r="233" spans="1:10" ht="17.399999999999999" hidden="1">
      <c r="A233" s="19"/>
      <c r="B233" s="19"/>
      <c r="C233" s="19"/>
      <c r="D233" s="20"/>
      <c r="E233" s="20"/>
      <c r="F233" s="20"/>
      <c r="G233" s="20"/>
      <c r="H233" s="20"/>
      <c r="I233" s="20"/>
      <c r="J233" s="19"/>
    </row>
    <row r="234" spans="1:10" ht="17.399999999999999" hidden="1">
      <c r="A234" s="19"/>
      <c r="B234" s="19"/>
      <c r="C234" s="19"/>
      <c r="D234" s="20"/>
      <c r="E234" s="20"/>
      <c r="F234" s="20"/>
      <c r="G234" s="20"/>
      <c r="H234" s="20"/>
      <c r="I234" s="20"/>
      <c r="J234" s="19"/>
    </row>
    <row r="235" spans="1:10" ht="17.399999999999999" hidden="1">
      <c r="A235" s="19"/>
      <c r="B235" s="19"/>
      <c r="C235" s="19"/>
      <c r="D235" s="20"/>
      <c r="E235" s="20"/>
      <c r="F235" s="20"/>
      <c r="G235" s="20"/>
      <c r="H235" s="20"/>
      <c r="I235" s="20"/>
      <c r="J235" s="19"/>
    </row>
    <row r="236" spans="1:10" ht="17.399999999999999" hidden="1">
      <c r="A236" s="19"/>
      <c r="B236" s="19"/>
      <c r="C236" s="19"/>
      <c r="D236" s="20"/>
      <c r="E236" s="20"/>
      <c r="F236" s="20"/>
      <c r="G236" s="20"/>
      <c r="H236" s="20"/>
      <c r="I236" s="20"/>
      <c r="J236" s="19"/>
    </row>
    <row r="237" spans="1:10" ht="17.399999999999999" hidden="1">
      <c r="A237" s="19"/>
      <c r="B237" s="19"/>
      <c r="C237" s="19"/>
      <c r="D237" s="20"/>
      <c r="E237" s="20"/>
      <c r="F237" s="20"/>
      <c r="G237" s="20"/>
      <c r="H237" s="20"/>
      <c r="I237" s="20"/>
      <c r="J237" s="19"/>
    </row>
    <row r="238" spans="1:10" ht="17.399999999999999" hidden="1">
      <c r="A238" s="19"/>
      <c r="B238" s="19"/>
      <c r="C238" s="19"/>
      <c r="D238" s="20"/>
      <c r="E238" s="20"/>
      <c r="F238" s="20"/>
      <c r="G238" s="20"/>
      <c r="H238" s="20"/>
      <c r="I238" s="20"/>
      <c r="J238" s="19"/>
    </row>
    <row r="239" spans="1:10" ht="17.399999999999999" hidden="1">
      <c r="A239" s="19"/>
      <c r="B239" s="19"/>
      <c r="C239" s="19"/>
      <c r="D239" s="20"/>
      <c r="E239" s="20"/>
      <c r="F239" s="20"/>
      <c r="G239" s="20"/>
      <c r="H239" s="20"/>
      <c r="I239" s="20"/>
      <c r="J239" s="19"/>
    </row>
    <row r="240" spans="1:10" ht="17.399999999999999" hidden="1">
      <c r="A240" s="19"/>
      <c r="B240" s="19"/>
      <c r="C240" s="19"/>
      <c r="D240" s="20"/>
      <c r="E240" s="20"/>
      <c r="F240" s="20"/>
      <c r="G240" s="20"/>
      <c r="H240" s="20"/>
      <c r="I240" s="20"/>
      <c r="J240" s="19"/>
    </row>
    <row r="241" spans="1:10" ht="17.399999999999999" hidden="1">
      <c r="A241" s="19"/>
      <c r="B241" s="19"/>
      <c r="C241" s="19"/>
      <c r="D241" s="20"/>
      <c r="E241" s="20"/>
      <c r="F241" s="20"/>
      <c r="G241" s="20"/>
      <c r="H241" s="20"/>
      <c r="I241" s="20"/>
      <c r="J241" s="19"/>
    </row>
    <row r="242" spans="1:10" ht="17.399999999999999" hidden="1">
      <c r="A242" s="19"/>
      <c r="B242" s="19"/>
      <c r="C242" s="19"/>
      <c r="D242" s="20"/>
      <c r="E242" s="20"/>
      <c r="F242" s="20"/>
      <c r="G242" s="20"/>
      <c r="H242" s="20"/>
      <c r="I242" s="20"/>
      <c r="J242" s="19"/>
    </row>
    <row r="243" spans="1:10" ht="17.399999999999999" hidden="1">
      <c r="A243" s="19"/>
      <c r="B243" s="19"/>
      <c r="C243" s="19"/>
      <c r="D243" s="20"/>
      <c r="E243" s="20"/>
      <c r="F243" s="20"/>
      <c r="G243" s="20"/>
      <c r="H243" s="20"/>
      <c r="I243" s="20"/>
      <c r="J243" s="19"/>
    </row>
    <row r="244" spans="1:10" ht="17.399999999999999" hidden="1">
      <c r="A244" s="19"/>
      <c r="B244" s="19"/>
      <c r="C244" s="19"/>
      <c r="D244" s="20"/>
      <c r="E244" s="20"/>
      <c r="F244" s="20"/>
      <c r="G244" s="20"/>
      <c r="H244" s="20"/>
      <c r="I244" s="20"/>
      <c r="J244" s="19"/>
    </row>
    <row r="245" spans="1:10" ht="17.399999999999999" hidden="1">
      <c r="A245" s="19"/>
      <c r="B245" s="19"/>
      <c r="C245" s="19"/>
      <c r="D245" s="20"/>
      <c r="E245" s="20"/>
      <c r="F245" s="20"/>
      <c r="G245" s="20"/>
      <c r="H245" s="20"/>
      <c r="I245" s="20"/>
      <c r="J245" s="19"/>
    </row>
    <row r="246" spans="1:10" ht="17.399999999999999" hidden="1">
      <c r="A246" s="19"/>
      <c r="B246" s="19"/>
      <c r="C246" s="19"/>
      <c r="D246" s="20"/>
      <c r="E246" s="20"/>
      <c r="F246" s="20"/>
      <c r="G246" s="20"/>
      <c r="H246" s="20"/>
      <c r="I246" s="20"/>
      <c r="J246" s="19"/>
    </row>
    <row r="247" spans="1:10" ht="17.399999999999999" hidden="1">
      <c r="A247" s="19"/>
      <c r="B247" s="19"/>
      <c r="C247" s="19"/>
      <c r="D247" s="20"/>
      <c r="E247" s="20"/>
      <c r="F247" s="20"/>
      <c r="G247" s="20"/>
      <c r="H247" s="20"/>
      <c r="I247" s="20"/>
      <c r="J247" s="19"/>
    </row>
    <row r="248" spans="1:10" ht="17.399999999999999" hidden="1">
      <c r="A248" s="19"/>
      <c r="B248" s="19"/>
      <c r="C248" s="19"/>
      <c r="D248" s="20"/>
      <c r="E248" s="20"/>
      <c r="F248" s="20"/>
      <c r="G248" s="20"/>
      <c r="H248" s="20"/>
      <c r="I248" s="20"/>
      <c r="J248" s="19"/>
    </row>
    <row r="249" spans="1:10" ht="17.399999999999999" hidden="1">
      <c r="A249" s="19"/>
      <c r="B249" s="19"/>
      <c r="C249" s="19"/>
      <c r="D249" s="20"/>
      <c r="E249" s="20"/>
      <c r="F249" s="20"/>
      <c r="G249" s="20"/>
      <c r="H249" s="20"/>
      <c r="I249" s="20"/>
      <c r="J249" s="19"/>
    </row>
    <row r="250" spans="1:10" ht="17.399999999999999" hidden="1">
      <c r="A250" s="19"/>
      <c r="B250" s="19"/>
      <c r="C250" s="19"/>
      <c r="D250" s="20"/>
      <c r="E250" s="20"/>
      <c r="F250" s="20"/>
      <c r="G250" s="20"/>
      <c r="H250" s="20"/>
      <c r="I250" s="20"/>
      <c r="J250" s="19"/>
    </row>
    <row r="251" spans="1:10" ht="17.399999999999999" hidden="1">
      <c r="A251" s="19"/>
      <c r="B251" s="19"/>
      <c r="C251" s="19"/>
      <c r="D251" s="20"/>
      <c r="E251" s="20"/>
      <c r="F251" s="20"/>
      <c r="G251" s="20"/>
      <c r="H251" s="20"/>
      <c r="I251" s="20"/>
      <c r="J251" s="19"/>
    </row>
    <row r="252" spans="1:10" ht="17.399999999999999" hidden="1">
      <c r="A252" s="19"/>
      <c r="B252" s="19"/>
      <c r="C252" s="19"/>
      <c r="D252" s="20"/>
      <c r="E252" s="20"/>
      <c r="F252" s="20"/>
      <c r="G252" s="20"/>
      <c r="H252" s="20"/>
      <c r="I252" s="20"/>
      <c r="J252" s="19"/>
    </row>
    <row r="253" spans="1:10" ht="17.399999999999999" hidden="1">
      <c r="A253" s="19"/>
      <c r="B253" s="19"/>
      <c r="C253" s="19"/>
      <c r="D253" s="20"/>
      <c r="E253" s="20"/>
      <c r="F253" s="20"/>
      <c r="G253" s="20"/>
      <c r="H253" s="20"/>
      <c r="I253" s="20"/>
      <c r="J253" s="19"/>
    </row>
    <row r="254" spans="1:10" ht="17.399999999999999" hidden="1">
      <c r="A254" s="19"/>
      <c r="B254" s="19"/>
      <c r="C254" s="19"/>
      <c r="D254" s="20"/>
      <c r="E254" s="20"/>
      <c r="F254" s="20"/>
      <c r="G254" s="20"/>
      <c r="H254" s="20"/>
      <c r="I254" s="20"/>
      <c r="J254" s="19"/>
    </row>
    <row r="255" spans="1:10" ht="17.399999999999999" hidden="1">
      <c r="A255" s="19"/>
      <c r="B255" s="19"/>
      <c r="C255" s="19"/>
      <c r="D255" s="20"/>
      <c r="E255" s="20"/>
      <c r="F255" s="20"/>
      <c r="G255" s="20"/>
      <c r="H255" s="20"/>
      <c r="I255" s="20"/>
      <c r="J255" s="19"/>
    </row>
    <row r="256" spans="1:10" ht="17.399999999999999" hidden="1">
      <c r="A256" s="19"/>
      <c r="B256" s="19"/>
      <c r="C256" s="19"/>
      <c r="D256" s="20"/>
      <c r="E256" s="20"/>
      <c r="F256" s="20"/>
      <c r="G256" s="20"/>
      <c r="H256" s="20"/>
      <c r="I256" s="20"/>
      <c r="J256" s="19"/>
    </row>
    <row r="257" spans="1:10" ht="17.399999999999999" hidden="1">
      <c r="A257" s="19"/>
      <c r="B257" s="19"/>
      <c r="C257" s="19"/>
      <c r="D257" s="20"/>
      <c r="E257" s="20"/>
      <c r="F257" s="20"/>
      <c r="G257" s="20"/>
      <c r="H257" s="20"/>
      <c r="I257" s="20"/>
      <c r="J257" s="19"/>
    </row>
    <row r="258" spans="1:10" ht="17.399999999999999" hidden="1">
      <c r="A258" s="19"/>
      <c r="B258" s="19"/>
      <c r="C258" s="19"/>
      <c r="D258" s="20"/>
      <c r="E258" s="20"/>
      <c r="F258" s="20"/>
      <c r="G258" s="20"/>
      <c r="H258" s="20"/>
      <c r="I258" s="20"/>
      <c r="J258" s="19"/>
    </row>
    <row r="259" spans="1:10" ht="17.399999999999999" hidden="1">
      <c r="A259" s="19"/>
      <c r="B259" s="19"/>
      <c r="C259" s="19"/>
      <c r="D259" s="20"/>
      <c r="E259" s="20"/>
      <c r="F259" s="20"/>
      <c r="G259" s="20"/>
      <c r="H259" s="20"/>
      <c r="I259" s="20"/>
      <c r="J259" s="19"/>
    </row>
    <row r="260" spans="1:10" ht="17.399999999999999" hidden="1">
      <c r="A260" s="19"/>
      <c r="B260" s="19"/>
      <c r="C260" s="19"/>
      <c r="D260" s="20"/>
      <c r="E260" s="20"/>
      <c r="F260" s="20"/>
      <c r="G260" s="20"/>
      <c r="H260" s="20"/>
      <c r="I260" s="20"/>
      <c r="J260" s="19"/>
    </row>
    <row r="261" spans="1:10" ht="17.399999999999999" hidden="1">
      <c r="A261" s="19"/>
      <c r="B261" s="19"/>
      <c r="C261" s="19"/>
      <c r="D261" s="20"/>
      <c r="E261" s="20"/>
      <c r="F261" s="20"/>
      <c r="G261" s="20"/>
      <c r="H261" s="20"/>
      <c r="I261" s="20"/>
      <c r="J261" s="19"/>
    </row>
    <row r="262" spans="1:10" ht="17.399999999999999" hidden="1">
      <c r="A262" s="19"/>
      <c r="B262" s="19"/>
      <c r="C262" s="19"/>
      <c r="D262" s="20"/>
      <c r="E262" s="20"/>
      <c r="F262" s="20"/>
      <c r="G262" s="20"/>
      <c r="H262" s="20"/>
      <c r="I262" s="20"/>
      <c r="J262" s="19"/>
    </row>
    <row r="263" spans="1:10" ht="17.399999999999999" hidden="1">
      <c r="A263" s="19"/>
      <c r="B263" s="19"/>
      <c r="C263" s="19"/>
      <c r="D263" s="20"/>
      <c r="E263" s="20"/>
      <c r="F263" s="20"/>
      <c r="G263" s="20"/>
      <c r="H263" s="20"/>
      <c r="I263" s="20"/>
      <c r="J263" s="19"/>
    </row>
    <row r="264" spans="1:10" ht="17.399999999999999" hidden="1">
      <c r="A264" s="19"/>
      <c r="B264" s="19"/>
      <c r="C264" s="19"/>
      <c r="D264" s="20"/>
      <c r="E264" s="20"/>
      <c r="F264" s="20"/>
      <c r="G264" s="20"/>
      <c r="H264" s="20"/>
      <c r="I264" s="20"/>
      <c r="J264" s="19"/>
    </row>
    <row r="265" spans="1:10" ht="17.399999999999999" hidden="1">
      <c r="A265" s="19"/>
      <c r="B265" s="19"/>
      <c r="C265" s="19"/>
      <c r="D265" s="20"/>
      <c r="E265" s="20"/>
      <c r="F265" s="20"/>
      <c r="G265" s="20"/>
      <c r="H265" s="20"/>
      <c r="I265" s="20"/>
      <c r="J265" s="19"/>
    </row>
    <row r="266" spans="1:10" ht="17.399999999999999" hidden="1">
      <c r="A266" s="19"/>
      <c r="B266" s="19"/>
      <c r="C266" s="19"/>
      <c r="D266" s="20"/>
      <c r="E266" s="20"/>
      <c r="F266" s="20"/>
      <c r="G266" s="20"/>
      <c r="H266" s="20"/>
      <c r="I266" s="20"/>
      <c r="J266" s="19"/>
    </row>
    <row r="267" spans="1:10" ht="17.399999999999999" hidden="1">
      <c r="A267" s="19"/>
      <c r="B267" s="19"/>
      <c r="C267" s="19"/>
      <c r="D267" s="20"/>
      <c r="E267" s="20"/>
      <c r="F267" s="20"/>
      <c r="G267" s="20"/>
      <c r="H267" s="20"/>
      <c r="I267" s="20"/>
      <c r="J267" s="19"/>
    </row>
    <row r="268" spans="1:10" ht="17.399999999999999" hidden="1">
      <c r="A268" s="19"/>
      <c r="B268" s="19"/>
      <c r="C268" s="19"/>
      <c r="D268" s="20"/>
      <c r="E268" s="20"/>
      <c r="F268" s="20"/>
      <c r="G268" s="20"/>
      <c r="H268" s="20"/>
      <c r="I268" s="20"/>
      <c r="J268" s="19"/>
    </row>
    <row r="269" spans="1:10" ht="17.399999999999999" hidden="1">
      <c r="A269" s="19"/>
      <c r="B269" s="19"/>
      <c r="C269" s="19"/>
      <c r="D269" s="20"/>
      <c r="E269" s="20"/>
      <c r="F269" s="20"/>
      <c r="G269" s="20"/>
      <c r="H269" s="20"/>
      <c r="I269" s="20"/>
      <c r="J269" s="19"/>
    </row>
    <row r="270" spans="1:10" ht="17.399999999999999" hidden="1">
      <c r="A270" s="19"/>
      <c r="B270" s="19"/>
      <c r="C270" s="19"/>
      <c r="D270" s="20"/>
      <c r="E270" s="20"/>
      <c r="F270" s="20"/>
      <c r="G270" s="20"/>
      <c r="H270" s="20"/>
      <c r="I270" s="20"/>
      <c r="J270" s="19"/>
    </row>
    <row r="271" spans="1:10" ht="17.399999999999999" hidden="1">
      <c r="A271" s="19"/>
      <c r="B271" s="19"/>
      <c r="C271" s="19"/>
      <c r="D271" s="20"/>
      <c r="E271" s="20"/>
      <c r="F271" s="20"/>
      <c r="G271" s="20"/>
      <c r="H271" s="20"/>
      <c r="I271" s="20"/>
      <c r="J271" s="19"/>
    </row>
    <row r="272" spans="1:10" ht="17.399999999999999" hidden="1">
      <c r="A272" s="19"/>
      <c r="B272" s="19"/>
      <c r="C272" s="19"/>
      <c r="D272" s="20"/>
      <c r="E272" s="20"/>
      <c r="F272" s="20"/>
      <c r="G272" s="20"/>
      <c r="H272" s="20"/>
      <c r="I272" s="20"/>
      <c r="J272" s="19"/>
    </row>
    <row r="273" spans="1:10" ht="17.399999999999999" hidden="1">
      <c r="A273" s="19"/>
      <c r="B273" s="19"/>
      <c r="C273" s="19"/>
      <c r="D273" s="20"/>
      <c r="E273" s="20"/>
      <c r="F273" s="20"/>
      <c r="G273" s="20"/>
      <c r="H273" s="20"/>
      <c r="I273" s="20"/>
      <c r="J273" s="19"/>
    </row>
    <row r="274" spans="1:10" ht="17.399999999999999" hidden="1">
      <c r="A274" s="19"/>
      <c r="B274" s="19"/>
      <c r="C274" s="19"/>
      <c r="D274" s="20"/>
      <c r="E274" s="20"/>
      <c r="F274" s="20"/>
      <c r="G274" s="20"/>
      <c r="H274" s="20"/>
      <c r="I274" s="20"/>
      <c r="J274" s="19"/>
    </row>
    <row r="275" spans="1:10" ht="17.399999999999999" hidden="1">
      <c r="A275" s="19"/>
      <c r="B275" s="19"/>
      <c r="C275" s="19"/>
      <c r="D275" s="20"/>
      <c r="E275" s="20"/>
      <c r="F275" s="20"/>
      <c r="G275" s="20"/>
      <c r="H275" s="20"/>
      <c r="I275" s="20"/>
      <c r="J275" s="19"/>
    </row>
    <row r="276" spans="1:10" ht="17.399999999999999" hidden="1">
      <c r="A276" s="19"/>
      <c r="B276" s="19"/>
      <c r="C276" s="19"/>
      <c r="D276" s="20"/>
      <c r="E276" s="20"/>
      <c r="F276" s="20"/>
      <c r="G276" s="20"/>
      <c r="H276" s="20"/>
      <c r="I276" s="20"/>
      <c r="J276" s="19"/>
    </row>
    <row r="277" spans="1:10" ht="17.399999999999999" hidden="1">
      <c r="A277" s="19"/>
      <c r="B277" s="19"/>
      <c r="C277" s="19"/>
      <c r="D277" s="20"/>
      <c r="E277" s="20"/>
      <c r="F277" s="20"/>
      <c r="G277" s="20"/>
      <c r="H277" s="20"/>
      <c r="I277" s="20"/>
      <c r="J277" s="19"/>
    </row>
    <row r="278" spans="1:10" ht="17.399999999999999" hidden="1">
      <c r="A278" s="19"/>
      <c r="B278" s="19"/>
      <c r="C278" s="19"/>
      <c r="D278" s="20"/>
      <c r="E278" s="20"/>
      <c r="F278" s="20"/>
      <c r="G278" s="20"/>
      <c r="H278" s="20"/>
      <c r="I278" s="20"/>
      <c r="J278" s="19"/>
    </row>
    <row r="279" spans="1:10" ht="17.399999999999999" hidden="1">
      <c r="A279" s="19"/>
      <c r="B279" s="19"/>
      <c r="C279" s="19"/>
      <c r="D279" s="20"/>
      <c r="E279" s="20"/>
      <c r="F279" s="20"/>
      <c r="G279" s="20"/>
      <c r="H279" s="20"/>
      <c r="I279" s="20"/>
      <c r="J279" s="19"/>
    </row>
    <row r="280" spans="1:10" ht="17.399999999999999" hidden="1">
      <c r="A280" s="19"/>
      <c r="B280" s="19"/>
      <c r="C280" s="19"/>
      <c r="D280" s="20"/>
      <c r="E280" s="20"/>
      <c r="F280" s="20"/>
      <c r="G280" s="20"/>
      <c r="H280" s="20"/>
      <c r="I280" s="20"/>
      <c r="J280" s="19"/>
    </row>
    <row r="281" spans="1:10" ht="17.399999999999999" hidden="1">
      <c r="A281" s="19"/>
      <c r="B281" s="19"/>
      <c r="C281" s="19"/>
      <c r="D281" s="20"/>
      <c r="E281" s="20"/>
      <c r="F281" s="20"/>
      <c r="G281" s="20"/>
      <c r="H281" s="20"/>
      <c r="I281" s="20"/>
      <c r="J281" s="19"/>
    </row>
    <row r="282" spans="1:10" ht="17.399999999999999" hidden="1">
      <c r="A282" s="19"/>
      <c r="B282" s="19"/>
      <c r="C282" s="19"/>
      <c r="D282" s="20"/>
      <c r="E282" s="20"/>
      <c r="F282" s="20"/>
      <c r="G282" s="20"/>
      <c r="H282" s="20"/>
      <c r="I282" s="20"/>
      <c r="J282" s="19"/>
    </row>
    <row r="283" spans="1:10" ht="17.399999999999999" hidden="1">
      <c r="A283" s="19"/>
      <c r="B283" s="19"/>
      <c r="C283" s="19"/>
      <c r="D283" s="20"/>
      <c r="E283" s="20"/>
      <c r="F283" s="20"/>
      <c r="G283" s="20"/>
      <c r="H283" s="20"/>
      <c r="I283" s="20"/>
      <c r="J283" s="19"/>
    </row>
    <row r="284" spans="1:10" ht="17.399999999999999" hidden="1">
      <c r="A284" s="19"/>
      <c r="B284" s="19"/>
      <c r="C284" s="19"/>
      <c r="D284" s="20"/>
      <c r="E284" s="20"/>
      <c r="F284" s="20"/>
      <c r="G284" s="20"/>
      <c r="H284" s="20"/>
      <c r="I284" s="20"/>
      <c r="J284" s="19"/>
    </row>
    <row r="285" spans="1:10" ht="17.399999999999999" hidden="1">
      <c r="A285" s="19"/>
      <c r="B285" s="19"/>
      <c r="C285" s="19"/>
      <c r="D285" s="20"/>
      <c r="E285" s="20"/>
      <c r="F285" s="20"/>
      <c r="G285" s="20"/>
      <c r="H285" s="20"/>
      <c r="I285" s="20"/>
      <c r="J285" s="19"/>
    </row>
    <row r="286" spans="1:10" ht="17.399999999999999" hidden="1">
      <c r="A286" s="19"/>
      <c r="B286" s="19"/>
      <c r="C286" s="19"/>
      <c r="D286" s="20"/>
      <c r="E286" s="20"/>
      <c r="F286" s="20"/>
      <c r="G286" s="20"/>
      <c r="H286" s="20"/>
      <c r="I286" s="20"/>
      <c r="J286" s="19"/>
    </row>
    <row r="287" spans="1:10" ht="17.399999999999999" hidden="1">
      <c r="A287" s="19"/>
      <c r="B287" s="19"/>
      <c r="C287" s="19"/>
      <c r="D287" s="20"/>
      <c r="E287" s="20"/>
      <c r="F287" s="20"/>
      <c r="G287" s="20"/>
      <c r="H287" s="20"/>
      <c r="I287" s="20"/>
      <c r="J287" s="19"/>
    </row>
    <row r="288" spans="1:10" ht="17.399999999999999" hidden="1">
      <c r="A288" s="19"/>
      <c r="B288" s="19"/>
      <c r="C288" s="19"/>
      <c r="D288" s="20"/>
      <c r="E288" s="20"/>
      <c r="F288" s="20"/>
      <c r="G288" s="20"/>
      <c r="H288" s="20"/>
      <c r="I288" s="20"/>
      <c r="J288" s="19"/>
    </row>
    <row r="289" spans="1:10" ht="17.399999999999999" hidden="1">
      <c r="A289" s="19"/>
      <c r="B289" s="19"/>
      <c r="C289" s="19"/>
      <c r="D289" s="20"/>
      <c r="E289" s="20"/>
      <c r="F289" s="20"/>
      <c r="G289" s="20"/>
      <c r="H289" s="20"/>
      <c r="I289" s="20"/>
      <c r="J289" s="19"/>
    </row>
    <row r="290" spans="1:10" ht="17.399999999999999" hidden="1">
      <c r="A290" s="19"/>
      <c r="B290" s="19"/>
      <c r="C290" s="19"/>
      <c r="D290" s="20"/>
      <c r="E290" s="20"/>
      <c r="F290" s="20"/>
      <c r="G290" s="20"/>
      <c r="H290" s="20"/>
      <c r="I290" s="20"/>
      <c r="J290" s="19"/>
    </row>
    <row r="291" spans="1:10" ht="17.399999999999999" hidden="1">
      <c r="A291" s="19"/>
      <c r="B291" s="19"/>
      <c r="C291" s="19"/>
      <c r="D291" s="20"/>
      <c r="E291" s="20"/>
      <c r="F291" s="20"/>
      <c r="G291" s="20"/>
      <c r="H291" s="20"/>
      <c r="I291" s="20"/>
      <c r="J291" s="19"/>
    </row>
    <row r="292" spans="1:10" ht="17.399999999999999" hidden="1">
      <c r="A292" s="19"/>
      <c r="B292" s="19"/>
      <c r="C292" s="19"/>
      <c r="D292" s="20"/>
      <c r="E292" s="20"/>
      <c r="F292" s="20"/>
      <c r="G292" s="20"/>
      <c r="H292" s="20"/>
      <c r="I292" s="20"/>
      <c r="J292" s="19"/>
    </row>
    <row r="293" spans="1:10" ht="17.399999999999999" hidden="1">
      <c r="A293" s="19"/>
      <c r="B293" s="19"/>
      <c r="C293" s="19"/>
      <c r="D293" s="20"/>
      <c r="E293" s="20"/>
      <c r="F293" s="20"/>
      <c r="G293" s="20"/>
      <c r="H293" s="20"/>
      <c r="I293" s="20"/>
      <c r="J293" s="19"/>
    </row>
    <row r="294" spans="1:10" ht="17.399999999999999" hidden="1">
      <c r="A294" s="19"/>
      <c r="B294" s="19"/>
      <c r="C294" s="19"/>
      <c r="D294" s="20"/>
      <c r="E294" s="20"/>
      <c r="F294" s="20"/>
      <c r="G294" s="20"/>
      <c r="H294" s="20"/>
      <c r="I294" s="20"/>
      <c r="J294" s="19"/>
    </row>
    <row r="295" spans="1:10" ht="17.399999999999999" hidden="1">
      <c r="A295" s="19"/>
      <c r="B295" s="19"/>
      <c r="C295" s="19"/>
      <c r="D295" s="20"/>
      <c r="E295" s="20"/>
      <c r="F295" s="20"/>
      <c r="G295" s="20"/>
      <c r="H295" s="20"/>
      <c r="I295" s="20"/>
      <c r="J295" s="19"/>
    </row>
    <row r="296" spans="1:10" ht="17.399999999999999" hidden="1">
      <c r="A296" s="19"/>
      <c r="B296" s="19"/>
      <c r="C296" s="19"/>
      <c r="D296" s="20"/>
      <c r="E296" s="20"/>
      <c r="F296" s="20"/>
      <c r="G296" s="20"/>
      <c r="H296" s="20"/>
      <c r="I296" s="20"/>
      <c r="J296" s="19"/>
    </row>
    <row r="297" spans="1:10" ht="17.399999999999999" hidden="1">
      <c r="A297" s="19"/>
      <c r="B297" s="19"/>
      <c r="C297" s="19"/>
      <c r="D297" s="20"/>
      <c r="E297" s="20"/>
      <c r="F297" s="20"/>
      <c r="G297" s="20"/>
      <c r="H297" s="20"/>
      <c r="I297" s="20"/>
      <c r="J297" s="19"/>
    </row>
    <row r="298" spans="1:10" ht="17.399999999999999" hidden="1">
      <c r="A298" s="19"/>
      <c r="B298" s="19"/>
      <c r="C298" s="19"/>
      <c r="D298" s="20"/>
      <c r="E298" s="20"/>
      <c r="F298" s="20"/>
      <c r="G298" s="20"/>
      <c r="H298" s="20"/>
      <c r="I298" s="20"/>
      <c r="J298" s="19"/>
    </row>
    <row r="299" spans="1:10" ht="17.399999999999999" hidden="1">
      <c r="A299" s="19"/>
      <c r="B299" s="19"/>
      <c r="C299" s="19"/>
      <c r="D299" s="20"/>
      <c r="E299" s="20"/>
      <c r="F299" s="20"/>
      <c r="G299" s="20"/>
      <c r="H299" s="20"/>
      <c r="I299" s="20"/>
      <c r="J299" s="19"/>
    </row>
    <row r="300" spans="1:10" ht="17.399999999999999" hidden="1">
      <c r="A300" s="19"/>
      <c r="B300" s="19"/>
      <c r="C300" s="19"/>
      <c r="D300" s="20"/>
      <c r="E300" s="20"/>
      <c r="F300" s="20"/>
      <c r="G300" s="20"/>
      <c r="H300" s="20"/>
      <c r="I300" s="20"/>
      <c r="J300" s="19"/>
    </row>
    <row r="301" spans="1:10" ht="17.399999999999999" hidden="1">
      <c r="A301" s="19"/>
      <c r="B301" s="19"/>
      <c r="C301" s="19"/>
      <c r="D301" s="20"/>
      <c r="E301" s="20"/>
      <c r="F301" s="20"/>
      <c r="G301" s="20"/>
      <c r="H301" s="20"/>
      <c r="I301" s="20"/>
      <c r="J301" s="19"/>
    </row>
    <row r="302" spans="1:10" ht="17.399999999999999">
      <c r="A302" s="19"/>
      <c r="B302" s="19"/>
      <c r="C302" s="19"/>
      <c r="D302" s="20"/>
      <c r="E302" s="20"/>
      <c r="F302" s="20"/>
      <c r="G302" s="20"/>
      <c r="H302" s="20"/>
      <c r="I302" s="20"/>
      <c r="J302" s="19"/>
    </row>
    <row r="303" spans="1:10" ht="13.8">
      <c r="A303" s="1"/>
      <c r="B303" s="1"/>
      <c r="C303" s="1"/>
      <c r="D303" s="12"/>
      <c r="E303" s="12"/>
      <c r="F303" s="12"/>
      <c r="G303" s="12"/>
      <c r="H303" s="12"/>
      <c r="I303" s="12"/>
      <c r="J303" s="1"/>
    </row>
    <row r="304" spans="1:10">
      <c r="D304"/>
      <c r="E304"/>
      <c r="F304"/>
      <c r="G304"/>
      <c r="H304"/>
      <c r="I304"/>
    </row>
    <row r="308" spans="2:9">
      <c r="B308" s="337"/>
      <c r="C308" s="337"/>
      <c r="D308" s="337"/>
      <c r="E308" s="337"/>
      <c r="F308" s="337"/>
      <c r="G308" s="337"/>
      <c r="H308" s="337"/>
      <c r="I308" s="337"/>
    </row>
  </sheetData>
  <mergeCells count="15">
    <mergeCell ref="A1:K1"/>
    <mergeCell ref="C6:C8"/>
    <mergeCell ref="D6:D8"/>
    <mergeCell ref="J6:J8"/>
    <mergeCell ref="K6:K8"/>
    <mergeCell ref="A4:K4"/>
    <mergeCell ref="A5:K5"/>
    <mergeCell ref="A3:K3"/>
    <mergeCell ref="A2:K2"/>
    <mergeCell ref="E7:F7"/>
    <mergeCell ref="G7:H7"/>
    <mergeCell ref="E6:I6"/>
    <mergeCell ref="I7:I8"/>
    <mergeCell ref="A6:A8"/>
    <mergeCell ref="B6:B8"/>
  </mergeCells>
  <phoneticPr fontId="8" type="noConversion"/>
  <printOptions horizontalCentered="1" verticalCentered="1"/>
  <pageMargins left="0.51" right="0.44" top="0.28000000000000003" bottom="0.2" header="0.23" footer="0.2"/>
  <pageSetup paperSize="9" scale="6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C301"/>
  <sheetViews>
    <sheetView view="pageBreakPreview" zoomScaleSheetLayoutView="100" workbookViewId="0">
      <selection activeCell="G9" sqref="G9"/>
    </sheetView>
  </sheetViews>
  <sheetFormatPr defaultRowHeight="13.2"/>
  <cols>
    <col min="2" max="2" width="57.6640625" customWidth="1"/>
    <col min="3" max="3" width="17.5546875" customWidth="1"/>
    <col min="4" max="4" width="21" customWidth="1"/>
    <col min="5" max="5" width="10.109375" bestFit="1" customWidth="1"/>
    <col min="7" max="7" width="12" customWidth="1"/>
    <col min="8" max="8" width="10.88671875" customWidth="1"/>
  </cols>
  <sheetData>
    <row r="1" spans="1:29" ht="54" customHeight="1">
      <c r="A1" s="354" t="s">
        <v>298</v>
      </c>
      <c r="B1" s="355"/>
      <c r="C1" s="355"/>
      <c r="D1" s="356"/>
      <c r="E1" s="1"/>
      <c r="F1" s="1"/>
      <c r="G1" s="1"/>
      <c r="H1" s="1"/>
      <c r="I1" s="1"/>
      <c r="J1" s="1"/>
      <c r="K1" s="1"/>
      <c r="L1" s="1"/>
      <c r="M1" s="1"/>
      <c r="N1" s="1"/>
      <c r="O1" s="1"/>
      <c r="P1" s="1"/>
      <c r="Q1" s="1"/>
      <c r="R1" s="1"/>
      <c r="S1" s="1"/>
      <c r="T1" s="1"/>
      <c r="U1" s="1"/>
      <c r="V1" s="1"/>
      <c r="W1" s="1"/>
      <c r="X1" s="1"/>
      <c r="Y1" s="1"/>
      <c r="Z1" s="1"/>
      <c r="AA1" s="1"/>
      <c r="AB1" s="1"/>
      <c r="AC1" s="1"/>
    </row>
    <row r="2" spans="1:29" ht="15.6">
      <c r="A2" s="364" t="s">
        <v>1582</v>
      </c>
      <c r="B2" s="365"/>
      <c r="C2" s="365"/>
      <c r="D2" s="366"/>
      <c r="E2" s="1"/>
      <c r="F2" s="1"/>
      <c r="G2" s="1"/>
      <c r="H2" s="1"/>
      <c r="I2" s="1"/>
      <c r="J2" s="1"/>
      <c r="K2" s="1"/>
      <c r="L2" s="1"/>
      <c r="M2" s="1"/>
      <c r="N2" s="1"/>
      <c r="O2" s="1"/>
      <c r="P2" s="1"/>
      <c r="Q2" s="1"/>
      <c r="R2" s="1"/>
      <c r="S2" s="1"/>
      <c r="T2" s="1"/>
      <c r="U2" s="1"/>
      <c r="V2" s="1"/>
      <c r="W2" s="1"/>
      <c r="X2" s="1"/>
      <c r="Y2" s="1"/>
      <c r="Z2" s="1"/>
      <c r="AA2" s="1"/>
      <c r="AB2" s="1"/>
      <c r="AC2" s="1"/>
    </row>
    <row r="3" spans="1:29" ht="13.8">
      <c r="A3" s="346" t="s">
        <v>38</v>
      </c>
      <c r="B3" s="347"/>
      <c r="C3" s="347"/>
      <c r="D3" s="348"/>
      <c r="E3" s="1"/>
      <c r="F3" s="1"/>
      <c r="G3" s="1"/>
      <c r="H3" s="1"/>
      <c r="I3" s="1"/>
      <c r="J3" s="1"/>
      <c r="K3" s="1"/>
      <c r="L3" s="1"/>
      <c r="M3" s="1"/>
      <c r="N3" s="1"/>
      <c r="O3" s="1"/>
      <c r="P3" s="1"/>
      <c r="Q3" s="1"/>
      <c r="R3" s="1"/>
      <c r="S3" s="1"/>
      <c r="T3" s="1"/>
      <c r="U3" s="1"/>
      <c r="V3" s="1"/>
      <c r="W3" s="1"/>
      <c r="X3" s="1"/>
      <c r="Y3" s="1"/>
      <c r="Z3" s="1"/>
      <c r="AA3" s="1"/>
      <c r="AB3" s="1"/>
      <c r="AC3" s="1"/>
    </row>
    <row r="4" spans="1:29" ht="60" customHeight="1">
      <c r="A4" s="8" t="s">
        <v>2</v>
      </c>
      <c r="B4" s="156" t="s">
        <v>288</v>
      </c>
      <c r="C4" s="7" t="s">
        <v>0</v>
      </c>
      <c r="D4" s="9" t="s">
        <v>85</v>
      </c>
      <c r="E4" s="1"/>
      <c r="F4" s="1"/>
      <c r="G4" s="1"/>
      <c r="H4" s="1"/>
      <c r="I4" s="1"/>
      <c r="J4" s="1"/>
      <c r="K4" s="1"/>
      <c r="L4" s="1"/>
      <c r="M4" s="1"/>
      <c r="N4" s="1"/>
      <c r="O4" s="1"/>
      <c r="P4" s="1"/>
      <c r="Q4" s="1"/>
      <c r="R4" s="1"/>
      <c r="S4" s="1"/>
      <c r="T4" s="1"/>
      <c r="U4" s="1"/>
      <c r="V4" s="1"/>
      <c r="W4" s="1"/>
      <c r="X4" s="1"/>
      <c r="Y4" s="1"/>
      <c r="Z4" s="1"/>
      <c r="AA4" s="1"/>
      <c r="AB4" s="1"/>
      <c r="AC4" s="1"/>
    </row>
    <row r="5" spans="1:29" ht="20.25" customHeight="1">
      <c r="A5" s="58">
        <v>1</v>
      </c>
      <c r="B5" s="338" t="s">
        <v>91</v>
      </c>
      <c r="C5" s="338">
        <v>432086</v>
      </c>
      <c r="D5" s="2" t="s">
        <v>96</v>
      </c>
      <c r="E5" s="1"/>
      <c r="F5" s="1"/>
      <c r="G5" s="1"/>
      <c r="H5" s="1"/>
      <c r="I5" s="1"/>
      <c r="J5" s="1"/>
      <c r="K5" s="1"/>
      <c r="L5" s="1"/>
      <c r="M5" s="1"/>
      <c r="N5" s="1"/>
      <c r="O5" s="1"/>
      <c r="P5" s="1"/>
      <c r="Q5" s="1"/>
      <c r="R5" s="1"/>
      <c r="S5" s="1"/>
      <c r="T5" s="1"/>
      <c r="U5" s="1"/>
      <c r="V5" s="1"/>
      <c r="W5" s="1"/>
      <c r="X5" s="1"/>
      <c r="Y5" s="1"/>
      <c r="Z5" s="1"/>
    </row>
    <row r="6" spans="1:29" ht="30" customHeight="1">
      <c r="A6" s="58">
        <v>2</v>
      </c>
      <c r="B6" s="234" t="s">
        <v>92</v>
      </c>
      <c r="C6" s="338">
        <v>454021</v>
      </c>
      <c r="D6" s="2" t="s">
        <v>96</v>
      </c>
      <c r="E6" s="1"/>
      <c r="F6" s="1"/>
      <c r="G6" s="1"/>
      <c r="H6" s="1"/>
      <c r="I6" s="1"/>
      <c r="J6" s="1"/>
      <c r="K6" s="1"/>
      <c r="L6" s="1"/>
      <c r="M6" s="1"/>
      <c r="N6" s="1"/>
      <c r="O6" s="1"/>
      <c r="P6" s="1"/>
      <c r="Q6" s="1"/>
      <c r="R6" s="1"/>
      <c r="S6" s="1"/>
      <c r="T6" s="1"/>
      <c r="U6" s="1"/>
      <c r="V6" s="1"/>
      <c r="W6" s="1"/>
      <c r="X6" s="1"/>
      <c r="Y6" s="1"/>
      <c r="Z6" s="1"/>
    </row>
    <row r="7" spans="1:29" s="13" customFormat="1" ht="30.75" customHeight="1">
      <c r="A7" s="58">
        <v>3</v>
      </c>
      <c r="B7" s="338" t="s">
        <v>189</v>
      </c>
      <c r="C7" s="339">
        <v>510879</v>
      </c>
      <c r="D7" s="2" t="s">
        <v>97</v>
      </c>
      <c r="E7" s="12"/>
      <c r="F7" s="1"/>
      <c r="G7" s="12"/>
      <c r="H7" s="1"/>
      <c r="I7" s="12"/>
      <c r="J7" s="12"/>
      <c r="K7" s="12"/>
      <c r="L7" s="12"/>
      <c r="M7" s="12"/>
      <c r="N7" s="12"/>
      <c r="O7" s="12"/>
      <c r="P7" s="12"/>
      <c r="Q7" s="12"/>
      <c r="R7" s="12"/>
      <c r="S7" s="12"/>
      <c r="T7" s="12"/>
      <c r="U7" s="12"/>
      <c r="V7" s="12"/>
      <c r="W7" s="12"/>
      <c r="X7" s="12"/>
      <c r="Y7" s="12"/>
      <c r="Z7" s="12"/>
    </row>
    <row r="8" spans="1:29" ht="22.5" customHeight="1">
      <c r="A8" s="58">
        <v>4</v>
      </c>
      <c r="B8" s="338" t="s">
        <v>93</v>
      </c>
      <c r="C8" s="338">
        <v>468975</v>
      </c>
      <c r="D8" s="2" t="s">
        <v>98</v>
      </c>
      <c r="E8" s="1"/>
      <c r="F8" s="1"/>
      <c r="G8" s="1"/>
      <c r="H8" s="1"/>
      <c r="I8" s="1"/>
      <c r="J8" s="1"/>
      <c r="K8" s="1"/>
      <c r="L8" s="1"/>
      <c r="M8" s="1"/>
      <c r="N8" s="1"/>
      <c r="O8" s="1"/>
      <c r="P8" s="1"/>
      <c r="Q8" s="1"/>
      <c r="R8" s="1"/>
      <c r="S8" s="1"/>
      <c r="T8" s="1"/>
      <c r="U8" s="1"/>
      <c r="V8" s="1"/>
      <c r="W8" s="1"/>
      <c r="X8" s="1"/>
      <c r="Y8" s="1"/>
      <c r="Z8" s="1"/>
    </row>
    <row r="9" spans="1:29" ht="35.25" customHeight="1">
      <c r="A9" s="58">
        <v>5</v>
      </c>
      <c r="B9" s="338" t="s">
        <v>94</v>
      </c>
      <c r="C9" s="338">
        <v>747754</v>
      </c>
      <c r="D9" s="2" t="s">
        <v>190</v>
      </c>
      <c r="E9" s="1"/>
      <c r="F9" s="1"/>
      <c r="G9" s="1"/>
      <c r="H9" s="1"/>
      <c r="I9" s="1"/>
      <c r="J9" s="1"/>
      <c r="K9" s="1"/>
      <c r="L9" s="1"/>
      <c r="M9" s="1"/>
      <c r="N9" s="1"/>
      <c r="O9" s="1"/>
      <c r="P9" s="1"/>
      <c r="Q9" s="1"/>
      <c r="R9" s="1"/>
      <c r="S9" s="1"/>
      <c r="T9" s="1"/>
      <c r="U9" s="1"/>
      <c r="V9" s="1"/>
      <c r="W9" s="1"/>
      <c r="X9" s="1"/>
      <c r="Y9" s="1"/>
      <c r="Z9" s="1"/>
    </row>
    <row r="10" spans="1:29" ht="26.25" customHeight="1">
      <c r="A10" s="58">
        <v>6</v>
      </c>
      <c r="B10" s="338" t="s">
        <v>95</v>
      </c>
      <c r="C10" s="338">
        <v>619285</v>
      </c>
      <c r="D10" s="2" t="s">
        <v>99</v>
      </c>
      <c r="E10" s="1"/>
      <c r="F10" s="1"/>
      <c r="G10" s="1"/>
      <c r="H10" s="1"/>
      <c r="I10" s="1"/>
      <c r="J10" s="1"/>
      <c r="K10" s="1"/>
      <c r="L10" s="1"/>
      <c r="M10" s="1"/>
      <c r="N10" s="1"/>
      <c r="O10" s="1"/>
      <c r="P10" s="1"/>
      <c r="Q10" s="1"/>
      <c r="R10" s="1"/>
      <c r="S10" s="1"/>
      <c r="T10" s="1"/>
      <c r="U10" s="1"/>
      <c r="V10" s="1"/>
      <c r="W10" s="1"/>
      <c r="X10" s="1"/>
      <c r="Y10" s="1"/>
      <c r="Z10" s="1"/>
    </row>
    <row r="11" spans="1:29" ht="29.25" customHeight="1">
      <c r="A11" s="58">
        <v>7</v>
      </c>
      <c r="B11" s="338" t="s">
        <v>304</v>
      </c>
      <c r="C11" s="338">
        <v>625361</v>
      </c>
      <c r="D11" s="2" t="s">
        <v>1</v>
      </c>
      <c r="E11" s="1"/>
      <c r="F11" s="1"/>
      <c r="G11" s="1"/>
      <c r="H11" s="1"/>
      <c r="I11" s="1"/>
      <c r="J11" s="1"/>
      <c r="K11" s="1"/>
      <c r="L11" s="1"/>
      <c r="M11" s="1"/>
      <c r="N11" s="1"/>
      <c r="O11" s="1"/>
      <c r="P11" s="1"/>
      <c r="Q11" s="1"/>
      <c r="R11" s="1"/>
      <c r="S11" s="1"/>
      <c r="T11" s="1"/>
      <c r="U11" s="1"/>
      <c r="V11" s="1"/>
      <c r="W11" s="1"/>
      <c r="X11" s="1"/>
      <c r="Y11" s="1"/>
      <c r="Z11" s="1"/>
    </row>
    <row r="12" spans="1:29" ht="24" customHeight="1">
      <c r="A12" s="58">
        <v>8</v>
      </c>
      <c r="B12" s="338" t="s">
        <v>191</v>
      </c>
      <c r="C12" s="338">
        <v>8634961</v>
      </c>
      <c r="D12" s="2" t="s">
        <v>100</v>
      </c>
      <c r="E12" s="1"/>
      <c r="F12" s="1"/>
      <c r="G12" s="1"/>
      <c r="H12" s="1"/>
      <c r="I12" s="1"/>
      <c r="J12" s="1"/>
      <c r="K12" s="1"/>
      <c r="L12" s="1"/>
      <c r="M12" s="1"/>
      <c r="N12" s="1"/>
      <c r="O12" s="1"/>
      <c r="P12" s="1"/>
      <c r="Q12" s="1"/>
      <c r="R12" s="1"/>
      <c r="S12" s="1"/>
      <c r="T12" s="1"/>
      <c r="U12" s="1"/>
      <c r="V12" s="1"/>
      <c r="W12" s="1"/>
      <c r="X12" s="1"/>
      <c r="Y12" s="1"/>
      <c r="Z12" s="1"/>
    </row>
    <row r="13" spans="1:29" ht="24.75" customHeight="1" thickBot="1">
      <c r="A13" s="3">
        <v>9</v>
      </c>
      <c r="B13" s="338" t="s">
        <v>192</v>
      </c>
      <c r="C13" s="338">
        <v>3483</v>
      </c>
      <c r="D13" s="62" t="s">
        <v>193</v>
      </c>
      <c r="E13" s="1"/>
      <c r="F13" s="1"/>
      <c r="G13" s="1"/>
      <c r="H13" s="1"/>
      <c r="I13" s="1"/>
      <c r="J13" s="1"/>
      <c r="K13" s="1"/>
      <c r="L13" s="1"/>
      <c r="M13" s="1"/>
      <c r="N13" s="1"/>
      <c r="O13" s="1"/>
      <c r="P13" s="1"/>
      <c r="Q13" s="1"/>
      <c r="R13" s="1"/>
      <c r="S13" s="1"/>
      <c r="T13" s="1"/>
      <c r="U13" s="1"/>
      <c r="V13" s="1"/>
      <c r="W13" s="1"/>
      <c r="X13" s="1"/>
      <c r="Y13" s="1"/>
      <c r="Z13" s="1"/>
    </row>
    <row r="14" spans="1:29" ht="13.8">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row>
    <row r="15" spans="1:29" ht="13.8">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row>
    <row r="16" spans="1:29" ht="13.8">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row>
    <row r="17" spans="1:29" ht="13.8">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row>
    <row r="18" spans="1:29" ht="13.8">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row>
    <row r="19" spans="1:29" ht="13.8">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row>
    <row r="20" spans="1:29" ht="13.8">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row>
    <row r="21" spans="1:29" ht="13.8">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row>
    <row r="22" spans="1:29" ht="13.8">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row>
    <row r="23" spans="1:29" ht="13.8">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row>
    <row r="24" spans="1:29" ht="13.8">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row>
    <row r="25" spans="1:29" ht="13.8">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row>
    <row r="26" spans="1:29" ht="13.8">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row>
    <row r="27" spans="1:29" ht="13.8">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row>
    <row r="28" spans="1:29" ht="13.8">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row>
    <row r="29" spans="1:29" ht="13.8">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row>
    <row r="30" spans="1:29" ht="13.8">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row>
    <row r="31" spans="1:29" ht="13.8">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row>
    <row r="32" spans="1:29" ht="13.8">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row>
    <row r="33" spans="1:29" ht="13.8">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row>
    <row r="34" spans="1:29" ht="13.8">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row>
    <row r="35" spans="1:29" ht="13.8">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row>
    <row r="36" spans="1:29" ht="13.8">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row>
    <row r="37" spans="1:29" ht="13.8">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row>
    <row r="38" spans="1:29" ht="13.8">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row r="39" spans="1:29" ht="13.8">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row>
    <row r="40" spans="1:29" ht="13.8">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row>
    <row r="41" spans="1:29" ht="13.8">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row>
    <row r="42" spans="1:29" ht="13.8">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row>
    <row r="43" spans="1:29" ht="13.8">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row>
    <row r="44" spans="1:29" ht="13.8">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row>
    <row r="45" spans="1:29" ht="13.8">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row>
    <row r="46" spans="1:29" ht="13.8">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row>
    <row r="47" spans="1:29" ht="13.8">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row>
    <row r="48" spans="1:29" ht="13.8">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row>
    <row r="49" spans="1:29" ht="13.8">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row>
    <row r="50" spans="1:29" ht="13.8">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row>
    <row r="51" spans="1:29" ht="13.8">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row>
    <row r="52" spans="1:29" ht="13.8">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1:29" ht="13.8">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54" spans="1:29" ht="13.8">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row>
    <row r="55" spans="1:29" ht="13.8">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1:29" ht="13.8">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57" spans="1:29" ht="13.8">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1:29" ht="13.8">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row>
    <row r="59" spans="1:29" ht="13.8">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row>
    <row r="60" spans="1:29" ht="13.8">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row>
    <row r="61" spans="1:29" ht="13.8">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row>
    <row r="62" spans="1:29" ht="13.8">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row>
    <row r="63" spans="1:29" ht="13.8">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row>
    <row r="64" spans="1:29" ht="13.8">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row>
    <row r="65" spans="1:29" ht="13.8">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row>
    <row r="66" spans="1:29" ht="13.8">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row>
    <row r="67" spans="1:29" ht="13.8">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row>
    <row r="68" spans="1:29" ht="13.8">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row>
    <row r="69" spans="1:29" ht="13.8">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row>
    <row r="70" spans="1:29" ht="13.8">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row>
    <row r="71" spans="1:29" ht="13.8">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row>
    <row r="72" spans="1:29" ht="13.8">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row>
    <row r="73" spans="1:29" ht="13.8">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row>
    <row r="74" spans="1:29" ht="13.8">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row>
    <row r="75" spans="1:29" ht="13.8">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row>
    <row r="76" spans="1:29" ht="13.8">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row>
    <row r="77" spans="1:29" ht="13.8">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row>
    <row r="78" spans="1:29" ht="13.8">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row>
    <row r="79" spans="1:29" ht="13.8">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row>
    <row r="80" spans="1:29" ht="13.8">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row>
    <row r="81" spans="1:29" ht="13.8">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row>
    <row r="82" spans="1:29" ht="13.8">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row>
    <row r="83" spans="1:29" ht="13.8">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row>
    <row r="84" spans="1:29" ht="13.8">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row>
    <row r="85" spans="1:29" ht="13.8">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row>
    <row r="86" spans="1:29" ht="13.8">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row>
    <row r="87" spans="1:29" ht="13.8">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row>
    <row r="88" spans="1:29" ht="13.8">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row>
    <row r="89" spans="1:29" ht="13.8">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row>
    <row r="90" spans="1:29" ht="13.8">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row>
    <row r="91" spans="1:29" ht="13.8">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row>
    <row r="92" spans="1:29" ht="13.8">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row>
    <row r="93" spans="1:29" ht="13.8">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row>
    <row r="94" spans="1:29" ht="13.8">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row>
    <row r="95" spans="1:29" ht="13.8">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row>
    <row r="96" spans="1:29" ht="13.8">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row>
    <row r="97" spans="1:29" ht="13.8">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row>
    <row r="98" spans="1:29" ht="13.8">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row>
    <row r="99" spans="1:29" ht="13.8">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row>
    <row r="100" spans="1:29" ht="13.8">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row>
    <row r="101" spans="1:29" ht="13.8">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row>
    <row r="102" spans="1:29" ht="13.8">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row>
    <row r="103" spans="1:29" ht="13.8">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row>
    <row r="104" spans="1:29" ht="13.8">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row>
    <row r="105" spans="1:29" ht="13.8">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row>
    <row r="106" spans="1:29" ht="13.8">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row>
    <row r="107" spans="1:29" ht="13.8">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row>
    <row r="108" spans="1:29" ht="13.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row>
    <row r="109" spans="1:29" ht="13.8">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row>
    <row r="110" spans="1:29" ht="13.8">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row>
    <row r="111" spans="1:29" ht="13.8">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row>
    <row r="112" spans="1:29" ht="13.8">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row>
    <row r="113" spans="1:29" ht="13.8">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row>
    <row r="114" spans="1:29" ht="13.8">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row>
    <row r="115" spans="1:29" ht="13.8">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row>
    <row r="116" spans="1:29" ht="13.8">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row>
    <row r="117" spans="1:29" ht="13.8">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row>
    <row r="118" spans="1:29" ht="13.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row>
    <row r="119" spans="1:29" ht="13.8">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row>
    <row r="120" spans="1:29" ht="13.8">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row>
    <row r="121" spans="1:29" ht="13.8">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row>
    <row r="122" spans="1:29" ht="13.8">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row>
    <row r="123" spans="1:29" ht="13.8">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row>
    <row r="124" spans="1:29" ht="13.8">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row>
    <row r="125" spans="1:29" ht="13.8">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row>
    <row r="126" spans="1:29" ht="13.8">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row>
    <row r="127" spans="1:29" ht="13.8">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row>
    <row r="128" spans="1:29" ht="13.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row>
    <row r="129" spans="1:29" ht="13.8">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row>
    <row r="130" spans="1:29" ht="13.8">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row>
    <row r="131" spans="1:29" ht="13.8">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row>
    <row r="132" spans="1:29" ht="13.8">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row>
    <row r="133" spans="1:29" ht="13.8">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row>
    <row r="134" spans="1:29" ht="13.8">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row>
    <row r="135" spans="1:29" ht="13.8">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row>
    <row r="136" spans="1:29" ht="13.8">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row>
    <row r="137" spans="1:29" ht="13.8">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row>
    <row r="138" spans="1:29" ht="13.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row>
    <row r="139" spans="1:29" ht="13.8">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row>
    <row r="140" spans="1:29" ht="13.8">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row>
    <row r="141" spans="1:29" ht="13.8">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row>
    <row r="142" spans="1:29" ht="13.8">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row>
    <row r="143" spans="1:29" ht="13.8">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row>
    <row r="144" spans="1:29" ht="13.8">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row>
    <row r="145" spans="1:29" ht="13.8">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row>
    <row r="146" spans="1:29" ht="13.8">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row>
    <row r="147" spans="1:29" ht="13.8">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row>
    <row r="148" spans="1:29" ht="13.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row>
    <row r="149" spans="1:29" ht="13.8">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row>
    <row r="150" spans="1:29" ht="13.8">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row>
    <row r="151" spans="1:29" ht="13.8">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row>
    <row r="152" spans="1:29" ht="13.8">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row>
    <row r="153" spans="1:29" ht="13.8">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row>
    <row r="154" spans="1:29" ht="13.8">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row>
    <row r="155" spans="1:29" ht="13.8">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row>
    <row r="156" spans="1:29" ht="13.8">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row>
    <row r="157" spans="1:29" ht="13.8">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row>
    <row r="158" spans="1:29" ht="13.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row>
    <row r="159" spans="1:29" ht="13.8">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row>
    <row r="160" spans="1:29" ht="13.8">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row>
    <row r="161" spans="1:29" ht="13.8">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row>
    <row r="162" spans="1:29" ht="13.8">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row>
    <row r="163" spans="1:29" ht="13.8">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row>
    <row r="164" spans="1:29" ht="13.8">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row>
    <row r="165" spans="1:29" ht="13.8">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row>
    <row r="166" spans="1:29" ht="13.8">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row>
    <row r="167" spans="1:29" ht="13.8">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row>
    <row r="168" spans="1:29" ht="13.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row>
    <row r="169" spans="1:29" ht="13.8">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row>
    <row r="170" spans="1:29" ht="13.8">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row>
    <row r="171" spans="1:29" ht="13.8">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row>
    <row r="172" spans="1:29" ht="13.8">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row>
    <row r="173" spans="1:29" ht="13.8">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row>
    <row r="174" spans="1:29" ht="13.8">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row>
    <row r="175" spans="1:29" ht="13.8">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row>
    <row r="176" spans="1:29" ht="13.8">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row>
    <row r="177" spans="1:29" ht="13.8">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row>
    <row r="178" spans="1:29" ht="13.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row>
    <row r="179" spans="1:29" ht="13.8">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row>
    <row r="180" spans="1:29" ht="13.8">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row>
    <row r="181" spans="1:29" ht="13.8">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row>
    <row r="182" spans="1:29" ht="13.8">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row>
    <row r="183" spans="1:29" ht="13.8">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row>
    <row r="184" spans="1:29" ht="13.8">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row>
    <row r="185" spans="1:29" ht="13.8">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row>
    <row r="186" spans="1:29" ht="13.8">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row>
    <row r="187" spans="1:29" ht="13.8">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row>
    <row r="188" spans="1:29" ht="13.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row>
    <row r="189" spans="1:29" ht="13.8">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row>
    <row r="190" spans="1:29" ht="13.8">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row>
    <row r="191" spans="1:29" ht="13.8">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row>
    <row r="192" spans="1:29" ht="13.8">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row>
    <row r="193" spans="1:29" ht="13.8">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row>
    <row r="194" spans="1:29" ht="13.8">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row>
    <row r="195" spans="1:29" ht="13.8">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row>
    <row r="196" spans="1:29" ht="13.8">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row>
    <row r="197" spans="1:29" ht="13.8">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row>
    <row r="198" spans="1:29" ht="13.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row>
    <row r="199" spans="1:29" ht="13.8">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row>
    <row r="200" spans="1:29" ht="13.8">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row>
    <row r="201" spans="1:29" ht="13.8">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row>
    <row r="202" spans="1:29" ht="13.8">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row>
    <row r="203" spans="1:29" ht="13.8">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row>
    <row r="204" spans="1:29" ht="13.8">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row>
    <row r="205" spans="1:29" ht="13.8">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row>
    <row r="206" spans="1:29" ht="13.8">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row>
    <row r="207" spans="1:29" ht="13.8">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row>
    <row r="208" spans="1:29" ht="13.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row>
    <row r="209" spans="1:29" ht="13.8">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row>
    <row r="210" spans="1:29" ht="13.8">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row>
    <row r="211" spans="1:29" ht="13.8">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row>
    <row r="212" spans="1:29" ht="13.8">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row>
    <row r="213" spans="1:29" ht="13.8">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row>
    <row r="214" spans="1:29" ht="13.8">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row>
    <row r="215" spans="1:29" ht="13.8">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row>
    <row r="216" spans="1:29" ht="13.8">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row>
    <row r="217" spans="1:29" ht="13.8">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row>
    <row r="218" spans="1:29" ht="13.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row>
    <row r="219" spans="1:29" ht="13.8">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row>
    <row r="220" spans="1:29" ht="13.8">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row>
    <row r="221" spans="1:29" ht="13.8">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row>
    <row r="222" spans="1:29" ht="13.8">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row>
    <row r="223" spans="1:29" ht="13.8">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row>
    <row r="224" spans="1:29" ht="13.8">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row>
    <row r="225" spans="1:29" ht="13.8">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row>
    <row r="226" spans="1:29" ht="13.8">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row>
    <row r="227" spans="1:29" ht="13.8">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row>
    <row r="228" spans="1:29" ht="13.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row>
    <row r="229" spans="1:29" ht="13.8">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row>
    <row r="230" spans="1:29" ht="13.8">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row>
    <row r="231" spans="1:29" ht="13.8">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row>
    <row r="232" spans="1:29" ht="13.8">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row>
    <row r="233" spans="1:29" ht="13.8">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row>
    <row r="234" spans="1:29" ht="13.8">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row>
    <row r="235" spans="1:29" ht="13.8">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row>
    <row r="236" spans="1:29" ht="13.8">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row>
    <row r="237" spans="1:29" ht="13.8">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row>
    <row r="238" spans="1:29" ht="13.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row>
    <row r="239" spans="1:29" ht="13.8">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row>
    <row r="240" spans="1:29" ht="13.8">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row>
    <row r="241" spans="1:29" ht="13.8">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row>
    <row r="242" spans="1:29" ht="13.8">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row>
    <row r="243" spans="1:29" ht="13.8">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row>
    <row r="244" spans="1:29" ht="13.8">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row>
    <row r="245" spans="1:29" ht="13.8">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row>
    <row r="246" spans="1:29" ht="13.8">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row>
    <row r="247" spans="1:29" ht="13.8">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row>
    <row r="248" spans="1:29" ht="13.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row>
    <row r="249" spans="1:29" ht="13.8">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row>
    <row r="250" spans="1:29" ht="13.8">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row>
    <row r="251" spans="1:29" ht="13.8">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row>
    <row r="252" spans="1:29" ht="13.8">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row>
    <row r="253" spans="1:29" ht="13.8">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row>
    <row r="254" spans="1:29" ht="13.8">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row>
    <row r="255" spans="1:29" ht="13.8">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row>
    <row r="256" spans="1:29" ht="13.8">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row>
    <row r="257" spans="1:29" ht="13.8">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row>
    <row r="258" spans="1:29" ht="13.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row>
    <row r="259" spans="1:29" ht="13.8">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row>
    <row r="260" spans="1:29" ht="13.8">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row>
    <row r="261" spans="1:29" ht="13.8">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row>
    <row r="262" spans="1:29" ht="13.8">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row>
    <row r="263" spans="1:29" ht="13.8">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row>
    <row r="264" spans="1:29" ht="13.8">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row>
    <row r="265" spans="1:29" ht="13.8">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row>
    <row r="266" spans="1:29" ht="13.8">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row>
    <row r="267" spans="1:29" ht="13.8">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row>
    <row r="268" spans="1:29" ht="13.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row>
    <row r="269" spans="1:29" ht="13.8">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row>
    <row r="270" spans="1:29" ht="13.8">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row>
    <row r="271" spans="1:29" ht="13.8">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row>
    <row r="272" spans="1:29" ht="13.8">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row>
    <row r="273" spans="1:29" ht="13.8">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row>
    <row r="274" spans="1:29" ht="13.8">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row>
    <row r="275" spans="1:29" ht="13.8">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row>
    <row r="276" spans="1:29" ht="13.8">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row>
    <row r="277" spans="1:29" ht="13.8">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row>
    <row r="278" spans="1:29" ht="13.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row>
    <row r="279" spans="1:29" ht="13.8">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row>
    <row r="280" spans="1:29" ht="13.8">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row>
    <row r="281" spans="1:29" ht="13.8">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row>
    <row r="282" spans="1:29" ht="13.8">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row>
    <row r="283" spans="1:29" ht="13.8">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row>
    <row r="284" spans="1:29" ht="13.8">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row>
    <row r="285" spans="1:29" ht="13.8">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row>
    <row r="286" spans="1:29" ht="13.8">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row>
    <row r="287" spans="1:29" ht="13.8">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row>
    <row r="288" spans="1:29" ht="13.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row>
    <row r="289" spans="1:29" ht="13.8">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row>
    <row r="290" spans="1:29" ht="13.8">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row>
    <row r="291" spans="1:29" ht="13.8">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row>
    <row r="292" spans="1:29" ht="13.8">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row>
    <row r="293" spans="1:29" ht="13.8">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row>
    <row r="294" spans="1:29" ht="13.8">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row>
    <row r="295" spans="1:29" ht="13.8">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row>
    <row r="296" spans="1:29" ht="13.8">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row>
    <row r="297" spans="1:29" ht="13.8">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row>
    <row r="298" spans="1:29" ht="13.8">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row>
    <row r="299" spans="1:29" ht="13.8">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row>
    <row r="300" spans="1:29" ht="13.8">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row>
    <row r="301" spans="1:29" ht="13.8">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row>
  </sheetData>
  <mergeCells count="3">
    <mergeCell ref="A1:D1"/>
    <mergeCell ref="A2:D2"/>
    <mergeCell ref="A3:D3"/>
  </mergeCells>
  <phoneticPr fontId="8" type="noConversion"/>
  <printOptions horizontalCentered="1" verticalCentered="1"/>
  <pageMargins left="0.75" right="0.5" top="0.36" bottom="0.45" header="0.34" footer="0.31"/>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F176"/>
  <sheetViews>
    <sheetView view="pageBreakPreview" topLeftCell="A13" zoomScale="80" zoomScaleSheetLayoutView="80" workbookViewId="0">
      <selection activeCell="K19" sqref="K19"/>
    </sheetView>
  </sheetViews>
  <sheetFormatPr defaultColWidth="9.109375" defaultRowHeight="13.2"/>
  <cols>
    <col min="1" max="1" width="5.109375" style="82" customWidth="1"/>
    <col min="2" max="2" width="12.88671875" style="82" customWidth="1"/>
    <col min="3" max="3" width="20.109375" style="82" customWidth="1"/>
    <col min="4" max="4" width="19.33203125" style="82" customWidth="1"/>
    <col min="5" max="5" width="21.88671875" style="82" customWidth="1"/>
    <col min="6" max="6" width="15.33203125" style="82" customWidth="1"/>
    <col min="7" max="7" width="39.21875" style="82" customWidth="1"/>
    <col min="8" max="8" width="9.109375" style="82"/>
    <col min="9" max="9" width="11.109375" style="82" bestFit="1" customWidth="1"/>
    <col min="10" max="11" width="9.109375" style="82"/>
    <col min="12" max="12" width="15" style="82" customWidth="1"/>
    <col min="13" max="15" width="9.109375" style="82"/>
    <col min="16" max="16" width="19.77734375" style="82" customWidth="1"/>
    <col min="17" max="16384" width="9.109375" style="82"/>
  </cols>
  <sheetData>
    <row r="1" spans="1:32" ht="68.25" customHeight="1">
      <c r="A1" s="354" t="s">
        <v>298</v>
      </c>
      <c r="B1" s="355"/>
      <c r="C1" s="355"/>
      <c r="D1" s="355"/>
      <c r="E1" s="355"/>
      <c r="F1" s="355"/>
      <c r="G1" s="356"/>
      <c r="H1" s="1"/>
      <c r="I1" s="1"/>
      <c r="J1" s="1"/>
      <c r="K1" s="1"/>
      <c r="L1" s="1"/>
      <c r="M1" s="1"/>
      <c r="N1" s="1"/>
      <c r="O1" s="1"/>
      <c r="P1" s="1"/>
      <c r="Q1" s="1"/>
      <c r="R1" s="1"/>
      <c r="S1" s="1"/>
      <c r="T1" s="1"/>
      <c r="U1" s="1"/>
      <c r="V1" s="1"/>
      <c r="W1" s="1"/>
      <c r="X1" s="1"/>
      <c r="Y1" s="1"/>
      <c r="Z1" s="1"/>
      <c r="AA1" s="1"/>
      <c r="AB1" s="1"/>
      <c r="AC1" s="1"/>
      <c r="AD1" s="1"/>
      <c r="AE1" s="1"/>
      <c r="AF1" s="1"/>
    </row>
    <row r="2" spans="1:32" ht="24.75" customHeight="1">
      <c r="A2" s="361" t="s">
        <v>1582</v>
      </c>
      <c r="B2" s="362"/>
      <c r="C2" s="362"/>
      <c r="D2" s="362"/>
      <c r="E2" s="362"/>
      <c r="F2" s="362"/>
      <c r="G2" s="363"/>
      <c r="H2" s="1"/>
      <c r="I2" s="1"/>
      <c r="J2" s="1"/>
      <c r="K2" s="1"/>
      <c r="L2" s="1"/>
      <c r="M2" s="1"/>
      <c r="N2" s="1"/>
      <c r="O2" s="1"/>
      <c r="P2" s="1"/>
      <c r="Q2" s="1"/>
      <c r="R2" s="1"/>
      <c r="S2" s="1"/>
      <c r="T2" s="1"/>
      <c r="U2" s="1"/>
      <c r="V2" s="1"/>
      <c r="W2" s="1"/>
      <c r="X2" s="1"/>
      <c r="Y2" s="1"/>
      <c r="Z2" s="1"/>
      <c r="AA2" s="1"/>
      <c r="AB2" s="1"/>
      <c r="AC2" s="1"/>
      <c r="AD2" s="1"/>
      <c r="AE2" s="1"/>
      <c r="AF2" s="1"/>
    </row>
    <row r="3" spans="1:32" ht="26.25" customHeight="1">
      <c r="A3" s="367" t="s">
        <v>41</v>
      </c>
      <c r="B3" s="368"/>
      <c r="C3" s="368"/>
      <c r="D3" s="368"/>
      <c r="E3" s="368"/>
      <c r="F3" s="368"/>
      <c r="G3" s="369"/>
      <c r="H3" s="1"/>
      <c r="I3" s="1"/>
      <c r="J3" s="1"/>
      <c r="K3" s="1"/>
      <c r="L3" s="1"/>
      <c r="M3" s="1"/>
      <c r="N3" s="1"/>
      <c r="O3" s="1"/>
      <c r="P3" s="1"/>
      <c r="Q3" s="1"/>
      <c r="R3" s="1"/>
      <c r="S3" s="1"/>
      <c r="T3" s="1"/>
      <c r="U3" s="1"/>
      <c r="V3" s="1"/>
      <c r="W3" s="1"/>
      <c r="X3" s="1"/>
      <c r="Y3" s="1"/>
      <c r="Z3" s="1"/>
      <c r="AA3" s="1"/>
      <c r="AB3" s="1"/>
      <c r="AC3" s="1"/>
      <c r="AD3" s="1"/>
      <c r="AE3" s="1"/>
      <c r="AF3" s="1"/>
    </row>
    <row r="4" spans="1:32" ht="62.4">
      <c r="A4" s="322" t="s">
        <v>2</v>
      </c>
      <c r="B4" s="323" t="s">
        <v>39</v>
      </c>
      <c r="C4" s="323" t="s">
        <v>187</v>
      </c>
      <c r="D4" s="323" t="s">
        <v>40</v>
      </c>
      <c r="E4" s="323" t="s">
        <v>101</v>
      </c>
      <c r="F4" s="323" t="s">
        <v>228</v>
      </c>
      <c r="G4" s="324" t="s">
        <v>188</v>
      </c>
      <c r="H4" s="1"/>
      <c r="I4" s="1"/>
      <c r="J4" s="1"/>
      <c r="K4" s="1"/>
      <c r="L4" s="1"/>
      <c r="M4" s="1"/>
      <c r="N4" s="1"/>
      <c r="O4" s="1"/>
      <c r="P4" s="1"/>
      <c r="Q4" s="1"/>
      <c r="R4" s="1"/>
      <c r="S4" s="1"/>
      <c r="T4" s="1"/>
      <c r="U4" s="1"/>
      <c r="V4" s="1"/>
      <c r="W4" s="1"/>
      <c r="X4" s="1"/>
      <c r="Y4" s="1"/>
      <c r="Z4" s="1"/>
      <c r="AA4" s="1"/>
      <c r="AB4" s="1"/>
      <c r="AC4" s="1"/>
      <c r="AD4" s="1"/>
      <c r="AE4" s="1"/>
      <c r="AF4" s="1"/>
    </row>
    <row r="5" spans="1:32" ht="15.6" customHeight="1">
      <c r="A5" s="374">
        <v>1</v>
      </c>
      <c r="B5" s="370" t="s">
        <v>1583</v>
      </c>
      <c r="C5" s="326" t="s">
        <v>1584</v>
      </c>
      <c r="D5" s="327">
        <v>1</v>
      </c>
      <c r="E5" s="327">
        <v>0</v>
      </c>
      <c r="F5" s="328">
        <v>1</v>
      </c>
      <c r="G5" s="330" t="s">
        <v>305</v>
      </c>
      <c r="H5" s="1"/>
      <c r="I5" s="1"/>
      <c r="J5" s="1"/>
      <c r="K5" s="1"/>
      <c r="L5" s="1"/>
      <c r="M5" s="1"/>
      <c r="N5" s="1"/>
      <c r="O5" s="1"/>
      <c r="P5" s="1"/>
      <c r="Q5" s="1"/>
      <c r="R5" s="1"/>
      <c r="S5" s="1"/>
      <c r="T5" s="1"/>
      <c r="U5" s="1"/>
    </row>
    <row r="6" spans="1:32" ht="15.6" customHeight="1">
      <c r="A6" s="375"/>
      <c r="B6" s="371"/>
      <c r="C6" s="326" t="s">
        <v>376</v>
      </c>
      <c r="D6" s="327">
        <v>2</v>
      </c>
      <c r="E6" s="327">
        <f>D6-F6</f>
        <v>2</v>
      </c>
      <c r="F6" s="328">
        <v>0</v>
      </c>
      <c r="G6" s="330" t="s">
        <v>306</v>
      </c>
      <c r="H6" s="1"/>
      <c r="I6" s="1"/>
      <c r="J6" s="1"/>
      <c r="K6" s="1"/>
      <c r="L6" s="1"/>
      <c r="M6" s="1"/>
      <c r="N6" s="1"/>
    </row>
    <row r="7" spans="1:32" ht="15.6" customHeight="1">
      <c r="A7" s="375"/>
      <c r="B7" s="371"/>
      <c r="C7" s="326" t="s">
        <v>1585</v>
      </c>
      <c r="D7" s="327">
        <v>2</v>
      </c>
      <c r="E7" s="327">
        <f t="shared" ref="E7" si="0">D7-F7</f>
        <v>0</v>
      </c>
      <c r="F7" s="328">
        <v>2</v>
      </c>
      <c r="G7" s="330" t="s">
        <v>306</v>
      </c>
      <c r="H7" s="1"/>
      <c r="I7" s="1"/>
      <c r="J7" s="1"/>
      <c r="K7" s="1"/>
      <c r="L7" s="1"/>
      <c r="M7" s="1"/>
      <c r="N7" s="1"/>
    </row>
    <row r="8" spans="1:32" ht="15.6" customHeight="1">
      <c r="A8" s="376"/>
      <c r="B8" s="372"/>
      <c r="C8" s="326" t="s">
        <v>1586</v>
      </c>
      <c r="D8" s="327">
        <v>1</v>
      </c>
      <c r="E8" s="327">
        <v>0</v>
      </c>
      <c r="F8" s="328">
        <v>1</v>
      </c>
      <c r="G8" s="330" t="s">
        <v>305</v>
      </c>
      <c r="H8" s="1"/>
      <c r="I8" s="1"/>
      <c r="J8" s="1"/>
      <c r="K8" s="1"/>
      <c r="L8" s="1"/>
      <c r="M8" s="1"/>
      <c r="N8" s="1"/>
    </row>
    <row r="9" spans="1:32" ht="15.6" customHeight="1">
      <c r="A9" s="374">
        <v>2</v>
      </c>
      <c r="B9" s="370" t="s">
        <v>1587</v>
      </c>
      <c r="C9" s="326" t="s">
        <v>1588</v>
      </c>
      <c r="D9" s="327">
        <v>3</v>
      </c>
      <c r="E9" s="327">
        <f t="shared" ref="E9" si="1">D9-F9</f>
        <v>1</v>
      </c>
      <c r="F9" s="328">
        <v>2</v>
      </c>
      <c r="G9" s="330" t="s">
        <v>306</v>
      </c>
      <c r="H9" s="1"/>
      <c r="I9" s="1"/>
      <c r="J9" s="1"/>
      <c r="K9" s="1"/>
      <c r="L9" s="1"/>
      <c r="M9" s="1"/>
      <c r="N9" s="1"/>
    </row>
    <row r="10" spans="1:32" ht="15.6" customHeight="1">
      <c r="A10" s="375"/>
      <c r="B10" s="371"/>
      <c r="C10" s="326" t="s">
        <v>1589</v>
      </c>
      <c r="D10" s="327">
        <v>2</v>
      </c>
      <c r="E10" s="327">
        <v>0</v>
      </c>
      <c r="F10" s="328">
        <v>2</v>
      </c>
      <c r="G10" s="330" t="s">
        <v>305</v>
      </c>
      <c r="H10" s="1"/>
      <c r="I10" s="1"/>
      <c r="J10" s="1"/>
      <c r="K10" s="1"/>
      <c r="L10" s="1"/>
      <c r="M10" s="1"/>
      <c r="N10" s="1"/>
    </row>
    <row r="11" spans="1:32" s="115" customFormat="1" ht="15.6" customHeight="1">
      <c r="A11" s="376"/>
      <c r="B11" s="372"/>
      <c r="C11" s="326" t="s">
        <v>1590</v>
      </c>
      <c r="D11" s="327">
        <v>5</v>
      </c>
      <c r="E11" s="327">
        <f t="shared" ref="E11:E13" si="2">D11-F11</f>
        <v>5</v>
      </c>
      <c r="F11" s="328">
        <v>0</v>
      </c>
      <c r="G11" s="330" t="s">
        <v>306</v>
      </c>
      <c r="H11" s="114"/>
      <c r="I11" s="114"/>
      <c r="J11" s="114"/>
      <c r="K11" s="114"/>
      <c r="L11" s="114"/>
      <c r="M11" s="114"/>
      <c r="N11" s="114"/>
      <c r="O11" s="114"/>
      <c r="P11" s="114"/>
      <c r="Q11" s="114"/>
      <c r="R11" s="114"/>
      <c r="S11" s="114"/>
      <c r="T11" s="114"/>
    </row>
    <row r="12" spans="1:32" s="115" customFormat="1" ht="15.6" customHeight="1">
      <c r="A12" s="374">
        <v>3</v>
      </c>
      <c r="B12" s="373" t="s">
        <v>1591</v>
      </c>
      <c r="C12" s="326" t="s">
        <v>1592</v>
      </c>
      <c r="D12" s="327">
        <v>5</v>
      </c>
      <c r="E12" s="327">
        <f t="shared" si="2"/>
        <v>1</v>
      </c>
      <c r="F12" s="328">
        <v>4</v>
      </c>
      <c r="G12" s="330" t="s">
        <v>306</v>
      </c>
      <c r="H12" s="114"/>
      <c r="I12" s="114"/>
      <c r="J12" s="114"/>
      <c r="K12" s="114"/>
      <c r="L12" s="114"/>
      <c r="M12" s="114"/>
      <c r="N12" s="114"/>
      <c r="O12" s="114"/>
      <c r="P12" s="114"/>
      <c r="Q12" s="114"/>
      <c r="R12" s="114"/>
      <c r="S12" s="114"/>
      <c r="T12" s="114"/>
    </row>
    <row r="13" spans="1:32" customFormat="1" ht="15.6" customHeight="1">
      <c r="A13" s="376"/>
      <c r="B13" s="373"/>
      <c r="C13" s="326" t="s">
        <v>1593</v>
      </c>
      <c r="D13" s="327">
        <v>3</v>
      </c>
      <c r="E13" s="327">
        <f t="shared" si="2"/>
        <v>2</v>
      </c>
      <c r="F13" s="328">
        <v>1</v>
      </c>
      <c r="G13" s="330" t="s">
        <v>306</v>
      </c>
      <c r="H13" s="1"/>
      <c r="I13" s="1"/>
      <c r="J13" s="1"/>
      <c r="K13" s="1"/>
      <c r="L13" s="1"/>
      <c r="M13" s="1"/>
      <c r="N13" s="1"/>
      <c r="O13" s="1"/>
      <c r="P13" s="1"/>
      <c r="Q13" s="1"/>
      <c r="R13" s="1"/>
    </row>
    <row r="14" spans="1:32" customFormat="1" ht="15.6">
      <c r="A14" s="374">
        <v>4</v>
      </c>
      <c r="B14" s="373" t="s">
        <v>1594</v>
      </c>
      <c r="C14" s="326" t="s">
        <v>1595</v>
      </c>
      <c r="D14" s="327">
        <v>3</v>
      </c>
      <c r="E14" s="327">
        <v>3</v>
      </c>
      <c r="F14" s="328">
        <v>0</v>
      </c>
      <c r="G14" s="330" t="s">
        <v>306</v>
      </c>
      <c r="H14" s="1"/>
      <c r="I14" s="1"/>
      <c r="J14" s="1"/>
      <c r="K14" s="1"/>
      <c r="L14" s="1"/>
      <c r="M14" s="1"/>
      <c r="N14" s="1"/>
      <c r="O14" s="1"/>
      <c r="P14" s="1"/>
      <c r="Q14" s="1"/>
      <c r="R14" s="1"/>
    </row>
    <row r="15" spans="1:32" customFormat="1" ht="17.399999999999999" customHeight="1">
      <c r="A15" s="375"/>
      <c r="B15" s="373"/>
      <c r="C15" s="326" t="s">
        <v>1596</v>
      </c>
      <c r="D15" s="327">
        <v>1</v>
      </c>
      <c r="E15" s="327">
        <v>0</v>
      </c>
      <c r="F15" s="328">
        <v>1</v>
      </c>
      <c r="G15" s="330" t="s">
        <v>305</v>
      </c>
      <c r="H15" s="1"/>
      <c r="I15" s="1"/>
      <c r="J15" s="1"/>
      <c r="K15" s="1"/>
      <c r="L15" s="1"/>
      <c r="M15" s="1"/>
      <c r="N15" s="1"/>
      <c r="O15" s="1"/>
      <c r="P15" s="1"/>
      <c r="Q15" s="1"/>
      <c r="R15" s="1"/>
    </row>
    <row r="16" spans="1:32" customFormat="1" ht="17.399999999999999" customHeight="1">
      <c r="A16" s="375"/>
      <c r="B16" s="373"/>
      <c r="C16" s="326" t="s">
        <v>1597</v>
      </c>
      <c r="D16" s="327">
        <v>5</v>
      </c>
      <c r="E16" s="327">
        <v>3</v>
      </c>
      <c r="F16" s="328">
        <v>2</v>
      </c>
      <c r="G16" s="330" t="s">
        <v>306</v>
      </c>
      <c r="H16" s="1"/>
      <c r="I16" s="1"/>
      <c r="J16" s="1"/>
      <c r="K16" s="1"/>
      <c r="L16" s="1"/>
      <c r="M16" s="1"/>
      <c r="N16" s="1"/>
      <c r="O16" s="1"/>
      <c r="P16" s="1"/>
      <c r="Q16" s="1"/>
      <c r="R16" s="1"/>
    </row>
    <row r="17" spans="1:26" customFormat="1" ht="17.399999999999999" customHeight="1">
      <c r="A17" s="376"/>
      <c r="B17" s="373"/>
      <c r="C17" s="326" t="s">
        <v>1598</v>
      </c>
      <c r="D17" s="327">
        <v>5</v>
      </c>
      <c r="E17" s="327">
        <v>0</v>
      </c>
      <c r="F17" s="328">
        <v>5</v>
      </c>
      <c r="G17" s="330" t="s">
        <v>306</v>
      </c>
      <c r="H17" s="1"/>
      <c r="I17" s="1"/>
      <c r="J17" s="1"/>
      <c r="K17" s="1"/>
      <c r="L17" s="1"/>
      <c r="M17" s="1"/>
      <c r="N17" s="1"/>
      <c r="O17" s="1"/>
      <c r="P17" s="1"/>
      <c r="Q17" s="1"/>
      <c r="R17" s="1"/>
    </row>
    <row r="18" spans="1:26" customFormat="1" ht="17.399999999999999" customHeight="1">
      <c r="A18" s="335">
        <v>5</v>
      </c>
      <c r="B18" s="329" t="s">
        <v>1599</v>
      </c>
      <c r="C18" s="326" t="s">
        <v>1600</v>
      </c>
      <c r="D18" s="327">
        <v>4</v>
      </c>
      <c r="E18" s="327">
        <v>0</v>
      </c>
      <c r="F18" s="328">
        <v>4</v>
      </c>
      <c r="G18" s="330" t="s">
        <v>305</v>
      </c>
      <c r="H18" s="1"/>
      <c r="I18" s="1"/>
      <c r="J18" s="1"/>
      <c r="K18" s="1"/>
      <c r="L18" s="1"/>
      <c r="M18" s="1"/>
      <c r="N18" s="1"/>
      <c r="O18" s="1"/>
      <c r="P18" s="1"/>
      <c r="Q18" s="1"/>
      <c r="R18" s="1"/>
    </row>
    <row r="19" spans="1:26" s="115" customFormat="1" ht="17.399999999999999" customHeight="1">
      <c r="A19" s="377">
        <v>6</v>
      </c>
      <c r="B19" s="373" t="s">
        <v>1601</v>
      </c>
      <c r="C19" s="326" t="s">
        <v>1602</v>
      </c>
      <c r="D19" s="327">
        <v>5</v>
      </c>
      <c r="E19" s="327">
        <v>5</v>
      </c>
      <c r="F19" s="328">
        <v>0</v>
      </c>
      <c r="G19" s="330" t="s">
        <v>306</v>
      </c>
      <c r="H19" s="114"/>
      <c r="I19" s="114"/>
      <c r="J19" s="114"/>
      <c r="K19" s="114"/>
      <c r="L19" s="114"/>
      <c r="M19" s="114"/>
      <c r="N19" s="114"/>
      <c r="O19" s="114"/>
      <c r="P19" s="114"/>
      <c r="Q19" s="114"/>
      <c r="R19" s="114"/>
      <c r="S19" s="114"/>
    </row>
    <row r="20" spans="1:26" s="115" customFormat="1" ht="17.399999999999999" customHeight="1">
      <c r="A20" s="378"/>
      <c r="B20" s="373"/>
      <c r="C20" s="326" t="s">
        <v>1603</v>
      </c>
      <c r="D20" s="327">
        <v>3</v>
      </c>
      <c r="E20" s="327">
        <v>0</v>
      </c>
      <c r="F20" s="328">
        <v>3</v>
      </c>
      <c r="G20" s="330" t="s">
        <v>305</v>
      </c>
      <c r="H20" s="114"/>
      <c r="I20" s="114"/>
      <c r="J20" s="114"/>
      <c r="K20" s="114"/>
      <c r="L20" s="114"/>
      <c r="M20" s="114"/>
      <c r="N20" s="114"/>
      <c r="O20" s="114"/>
      <c r="P20" s="114"/>
      <c r="Q20" s="114"/>
      <c r="R20" s="114"/>
      <c r="S20" s="114"/>
    </row>
    <row r="21" spans="1:26" s="115" customFormat="1" ht="17.399999999999999" customHeight="1">
      <c r="A21" s="378"/>
      <c r="B21" s="373"/>
      <c r="C21" s="326" t="s">
        <v>1604</v>
      </c>
      <c r="D21" s="327">
        <v>5</v>
      </c>
      <c r="E21" s="327">
        <v>0</v>
      </c>
      <c r="F21" s="328">
        <v>5</v>
      </c>
      <c r="G21" s="330" t="s">
        <v>306</v>
      </c>
      <c r="H21" s="114"/>
      <c r="I21" s="114"/>
      <c r="J21" s="114"/>
      <c r="K21" s="114"/>
      <c r="L21" s="114"/>
      <c r="M21" s="114"/>
      <c r="N21" s="114"/>
      <c r="O21" s="114"/>
      <c r="P21" s="114"/>
      <c r="Q21" s="114"/>
      <c r="R21" s="114"/>
      <c r="S21" s="114"/>
    </row>
    <row r="22" spans="1:26" s="115" customFormat="1" ht="17.399999999999999" customHeight="1">
      <c r="A22" s="379"/>
      <c r="B22" s="373"/>
      <c r="C22" s="326" t="s">
        <v>1605</v>
      </c>
      <c r="D22" s="327">
        <v>3</v>
      </c>
      <c r="E22" s="327">
        <v>3</v>
      </c>
      <c r="F22" s="328">
        <v>0</v>
      </c>
      <c r="G22" s="330" t="s">
        <v>306</v>
      </c>
      <c r="H22" s="114"/>
      <c r="I22" s="114"/>
      <c r="J22" s="114"/>
      <c r="K22" s="114"/>
      <c r="L22" s="114"/>
      <c r="M22" s="114"/>
      <c r="N22" s="114"/>
      <c r="O22" s="114"/>
      <c r="P22" s="114"/>
      <c r="Q22" s="114"/>
      <c r="R22" s="114"/>
      <c r="S22" s="114"/>
    </row>
    <row r="23" spans="1:26" s="115" customFormat="1" ht="17.399999999999999" customHeight="1">
      <c r="A23" s="377">
        <v>7</v>
      </c>
      <c r="B23" s="373" t="s">
        <v>1606</v>
      </c>
      <c r="C23" s="326" t="s">
        <v>1607</v>
      </c>
      <c r="D23" s="327">
        <v>5</v>
      </c>
      <c r="E23" s="327">
        <v>2</v>
      </c>
      <c r="F23" s="328">
        <v>3</v>
      </c>
      <c r="G23" s="330" t="s">
        <v>306</v>
      </c>
      <c r="H23" s="114"/>
      <c r="I23" s="114"/>
      <c r="J23" s="114"/>
      <c r="K23" s="114"/>
      <c r="L23" s="114"/>
      <c r="M23" s="114"/>
      <c r="N23" s="114"/>
      <c r="O23" s="114"/>
      <c r="P23" s="114"/>
      <c r="Q23" s="114"/>
      <c r="R23" s="114"/>
      <c r="S23" s="114"/>
    </row>
    <row r="24" spans="1:26" ht="17.399999999999999" customHeight="1">
      <c r="A24" s="378"/>
      <c r="B24" s="373"/>
      <c r="C24" s="326" t="s">
        <v>1608</v>
      </c>
      <c r="D24" s="327">
        <v>4</v>
      </c>
      <c r="E24" s="327">
        <v>4</v>
      </c>
      <c r="F24" s="328">
        <v>0</v>
      </c>
      <c r="G24" s="330" t="s">
        <v>306</v>
      </c>
      <c r="H24" s="1"/>
      <c r="I24" s="1"/>
      <c r="J24" s="1"/>
      <c r="K24" s="1"/>
      <c r="L24" s="1"/>
      <c r="M24" s="1"/>
      <c r="N24" s="1"/>
    </row>
    <row r="25" spans="1:26" s="148" customFormat="1" ht="18" customHeight="1">
      <c r="A25" s="379"/>
      <c r="B25" s="373"/>
      <c r="C25" s="326" t="s">
        <v>1315</v>
      </c>
      <c r="D25" s="327">
        <v>2</v>
      </c>
      <c r="E25" s="327">
        <v>0</v>
      </c>
      <c r="F25" s="328">
        <v>2</v>
      </c>
      <c r="G25" s="330" t="s">
        <v>305</v>
      </c>
      <c r="H25" s="6"/>
      <c r="I25" s="6"/>
      <c r="J25" s="6"/>
      <c r="K25" s="6"/>
      <c r="L25" s="6"/>
      <c r="M25" s="6"/>
      <c r="N25" s="6"/>
    </row>
    <row r="26" spans="1:26" ht="17.399999999999999" customHeight="1">
      <c r="A26" s="377">
        <v>8</v>
      </c>
      <c r="B26" s="370" t="s">
        <v>1609</v>
      </c>
      <c r="C26" s="326" t="s">
        <v>1610</v>
      </c>
      <c r="D26" s="327">
        <v>5</v>
      </c>
      <c r="E26" s="327">
        <v>2</v>
      </c>
      <c r="F26" s="328">
        <v>3</v>
      </c>
      <c r="G26" s="330" t="s">
        <v>306</v>
      </c>
      <c r="H26" s="1"/>
      <c r="I26" s="1"/>
      <c r="J26" s="1"/>
      <c r="K26" s="1"/>
      <c r="L26" s="1"/>
      <c r="M26" s="1"/>
      <c r="N26" s="1"/>
      <c r="O26" s="1"/>
      <c r="P26" s="1"/>
      <c r="Q26" s="1"/>
      <c r="R26" s="1"/>
      <c r="S26" s="1"/>
    </row>
    <row r="27" spans="1:26" ht="17.399999999999999" customHeight="1">
      <c r="A27" s="378"/>
      <c r="B27" s="371"/>
      <c r="C27" s="326" t="s">
        <v>1611</v>
      </c>
      <c r="D27" s="327">
        <v>0</v>
      </c>
      <c r="E27" s="327">
        <v>0</v>
      </c>
      <c r="F27" s="328">
        <v>0</v>
      </c>
      <c r="G27" s="330" t="s">
        <v>1612</v>
      </c>
      <c r="H27" s="1"/>
      <c r="I27" s="1"/>
      <c r="J27" s="1"/>
      <c r="K27" s="1"/>
      <c r="L27" s="1"/>
      <c r="M27" s="1"/>
      <c r="N27" s="1"/>
      <c r="O27" s="1"/>
      <c r="P27" s="1"/>
      <c r="Q27" s="1"/>
      <c r="R27" s="1"/>
      <c r="S27" s="1"/>
    </row>
    <row r="28" spans="1:26" ht="17.399999999999999" customHeight="1">
      <c r="A28" s="379"/>
      <c r="B28" s="372"/>
      <c r="C28" s="326" t="s">
        <v>1613</v>
      </c>
      <c r="D28" s="327">
        <v>4</v>
      </c>
      <c r="E28" s="327">
        <v>4</v>
      </c>
      <c r="F28" s="328">
        <v>0</v>
      </c>
      <c r="G28" s="330" t="s">
        <v>306</v>
      </c>
      <c r="H28" s="1"/>
      <c r="I28" s="1"/>
      <c r="J28" s="1"/>
      <c r="K28" s="1"/>
      <c r="L28" s="1"/>
      <c r="M28" s="1"/>
      <c r="N28" s="1"/>
      <c r="O28" s="1"/>
      <c r="P28" s="1"/>
      <c r="Q28" s="1"/>
      <c r="R28" s="1"/>
      <c r="S28" s="1"/>
    </row>
    <row r="29" spans="1:26" ht="18">
      <c r="A29" s="336">
        <v>9</v>
      </c>
      <c r="B29" s="329" t="s">
        <v>1614</v>
      </c>
      <c r="C29" s="326" t="s">
        <v>1615</v>
      </c>
      <c r="D29" s="327">
        <v>4</v>
      </c>
      <c r="E29" s="327">
        <v>0</v>
      </c>
      <c r="F29" s="328">
        <v>4</v>
      </c>
      <c r="G29" s="330" t="s">
        <v>306</v>
      </c>
      <c r="H29" s="1"/>
      <c r="I29" s="1"/>
      <c r="J29" s="1"/>
      <c r="K29" s="1"/>
      <c r="L29" s="1"/>
      <c r="M29" s="1"/>
      <c r="N29" s="1"/>
      <c r="O29" s="1"/>
      <c r="P29" s="1"/>
      <c r="Q29" s="1"/>
      <c r="R29" s="1"/>
      <c r="S29" s="1"/>
    </row>
    <row r="30" spans="1:26" ht="17.399999999999999" customHeight="1">
      <c r="A30" s="377">
        <v>10</v>
      </c>
      <c r="B30" s="373" t="s">
        <v>1616</v>
      </c>
      <c r="C30" s="326" t="s">
        <v>1617</v>
      </c>
      <c r="D30" s="327">
        <v>2</v>
      </c>
      <c r="E30" s="327">
        <v>1</v>
      </c>
      <c r="F30" s="328">
        <v>1</v>
      </c>
      <c r="G30" s="330" t="s">
        <v>305</v>
      </c>
      <c r="H30" s="1"/>
      <c r="I30" s="1"/>
      <c r="J30" s="1"/>
      <c r="K30" s="1"/>
      <c r="L30" s="1"/>
      <c r="M30" s="1"/>
      <c r="N30" s="1"/>
      <c r="O30" s="1"/>
      <c r="P30" s="1"/>
      <c r="Q30" s="1"/>
      <c r="R30" s="1"/>
      <c r="S30" s="1"/>
    </row>
    <row r="31" spans="1:26" ht="17.399999999999999" customHeight="1">
      <c r="A31" s="379"/>
      <c r="B31" s="373"/>
      <c r="C31" s="326" t="s">
        <v>1618</v>
      </c>
      <c r="D31" s="327">
        <v>2</v>
      </c>
      <c r="E31" s="327">
        <v>2</v>
      </c>
      <c r="F31" s="328">
        <v>0</v>
      </c>
      <c r="G31" s="330" t="s">
        <v>306</v>
      </c>
      <c r="H31" s="1"/>
      <c r="I31" s="1"/>
      <c r="J31" s="1"/>
      <c r="K31" s="1"/>
      <c r="L31" s="1"/>
      <c r="M31" s="1"/>
      <c r="N31" s="1"/>
      <c r="O31" s="1"/>
      <c r="P31" s="1"/>
      <c r="Q31" s="1"/>
      <c r="R31" s="1"/>
      <c r="S31" s="1"/>
    </row>
    <row r="32" spans="1:26" ht="15.6">
      <c r="A32" s="377">
        <v>11</v>
      </c>
      <c r="B32" s="373" t="s">
        <v>1619</v>
      </c>
      <c r="C32" s="326" t="s">
        <v>1620</v>
      </c>
      <c r="D32" s="327">
        <v>4</v>
      </c>
      <c r="E32" s="327">
        <v>1</v>
      </c>
      <c r="F32" s="328">
        <v>3</v>
      </c>
      <c r="G32" s="330" t="s">
        <v>305</v>
      </c>
      <c r="H32" s="6"/>
      <c r="I32" s="1"/>
      <c r="J32" s="1"/>
      <c r="K32" s="1"/>
      <c r="L32" s="1"/>
      <c r="M32" s="1"/>
      <c r="N32" s="1"/>
      <c r="O32" s="1"/>
      <c r="P32" s="1"/>
      <c r="Q32" s="1"/>
      <c r="R32" s="1"/>
      <c r="S32" s="1"/>
      <c r="T32" s="1"/>
      <c r="U32" s="1"/>
      <c r="V32" s="1"/>
      <c r="W32" s="1"/>
      <c r="X32" s="1"/>
      <c r="Y32" s="1"/>
      <c r="Z32" s="1"/>
    </row>
    <row r="33" spans="1:32" ht="15.6">
      <c r="A33" s="378"/>
      <c r="B33" s="373"/>
      <c r="C33" s="326" t="s">
        <v>1621</v>
      </c>
      <c r="D33" s="327">
        <v>2</v>
      </c>
      <c r="E33" s="327">
        <v>0</v>
      </c>
      <c r="F33" s="328">
        <v>2</v>
      </c>
      <c r="G33" s="330" t="s">
        <v>306</v>
      </c>
      <c r="H33" s="6"/>
      <c r="I33" s="1"/>
      <c r="J33" s="1"/>
      <c r="K33" s="1"/>
      <c r="L33" s="1"/>
      <c r="M33" s="1"/>
      <c r="N33" s="1"/>
      <c r="O33" s="1"/>
      <c r="P33" s="1"/>
      <c r="Q33" s="1"/>
      <c r="R33" s="1"/>
      <c r="S33" s="1"/>
      <c r="T33" s="1"/>
      <c r="U33" s="1"/>
      <c r="V33" s="1"/>
      <c r="W33" s="1"/>
      <c r="X33" s="1"/>
      <c r="Y33" s="1"/>
      <c r="Z33" s="1"/>
    </row>
    <row r="34" spans="1:32" ht="17.399999999999999" customHeight="1">
      <c r="A34" s="379"/>
      <c r="B34" s="373"/>
      <c r="C34" s="326" t="s">
        <v>1622</v>
      </c>
      <c r="D34" s="327">
        <v>3</v>
      </c>
      <c r="E34" s="327">
        <v>3</v>
      </c>
      <c r="F34" s="328">
        <v>0</v>
      </c>
      <c r="G34" s="330" t="s">
        <v>306</v>
      </c>
      <c r="H34" s="6"/>
      <c r="I34" s="1"/>
      <c r="J34" s="1"/>
      <c r="K34" s="1"/>
      <c r="L34" s="1"/>
      <c r="M34" s="1"/>
      <c r="N34" s="1"/>
      <c r="O34" s="1"/>
      <c r="P34" s="1"/>
      <c r="Q34" s="1"/>
      <c r="R34" s="1"/>
      <c r="S34" s="1"/>
      <c r="T34" s="1"/>
      <c r="U34" s="1"/>
      <c r="V34" s="1"/>
      <c r="W34" s="1"/>
      <c r="X34" s="1"/>
      <c r="Y34" s="1"/>
      <c r="Z34" s="1"/>
    </row>
    <row r="35" spans="1:32" ht="15.6">
      <c r="A35" s="377">
        <v>12</v>
      </c>
      <c r="B35" s="373" t="s">
        <v>1623</v>
      </c>
      <c r="C35" s="326" t="s">
        <v>1522</v>
      </c>
      <c r="D35" s="327">
        <v>3</v>
      </c>
      <c r="E35" s="327">
        <f t="shared" ref="E35" si="3">D35-F35</f>
        <v>0</v>
      </c>
      <c r="F35" s="328">
        <v>3</v>
      </c>
      <c r="G35" s="330" t="s">
        <v>306</v>
      </c>
      <c r="H35" s="6"/>
      <c r="I35" s="1"/>
      <c r="J35" s="1"/>
      <c r="K35" s="1"/>
      <c r="L35" s="1"/>
      <c r="M35" s="1"/>
      <c r="N35" s="1"/>
      <c r="O35" s="1"/>
      <c r="P35" s="1"/>
      <c r="Q35" s="1"/>
      <c r="R35" s="1"/>
      <c r="S35" s="1"/>
      <c r="T35" s="1"/>
      <c r="U35" s="1"/>
      <c r="V35" s="1"/>
      <c r="W35" s="1"/>
      <c r="X35" s="1"/>
      <c r="Y35" s="1"/>
      <c r="Z35" s="1"/>
    </row>
    <row r="36" spans="1:32" ht="17.399999999999999" customHeight="1">
      <c r="A36" s="378"/>
      <c r="B36" s="373"/>
      <c r="C36" s="326" t="s">
        <v>1624</v>
      </c>
      <c r="D36" s="327">
        <v>2</v>
      </c>
      <c r="E36" s="327">
        <v>1</v>
      </c>
      <c r="F36" s="328">
        <v>1</v>
      </c>
      <c r="G36" s="330" t="s">
        <v>305</v>
      </c>
      <c r="H36" s="6"/>
      <c r="I36" s="1"/>
      <c r="J36" s="1"/>
      <c r="K36" s="1"/>
      <c r="L36" s="1"/>
      <c r="M36" s="1"/>
      <c r="N36" s="1"/>
      <c r="O36" s="1"/>
      <c r="P36" s="1"/>
      <c r="Q36" s="1"/>
      <c r="R36" s="1"/>
      <c r="S36" s="1"/>
      <c r="T36" s="1"/>
      <c r="U36" s="1"/>
      <c r="V36" s="1"/>
      <c r="W36" s="1"/>
      <c r="X36" s="1"/>
      <c r="Y36" s="1"/>
      <c r="Z36" s="1"/>
    </row>
    <row r="37" spans="1:32" ht="15.6">
      <c r="A37" s="378"/>
      <c r="B37" s="373"/>
      <c r="C37" s="326" t="s">
        <v>1625</v>
      </c>
      <c r="D37" s="327">
        <v>3</v>
      </c>
      <c r="E37" s="327">
        <f t="shared" ref="E37:E38" si="4">D37-F37</f>
        <v>3</v>
      </c>
      <c r="F37" s="328">
        <v>0</v>
      </c>
      <c r="G37" s="330" t="s">
        <v>306</v>
      </c>
      <c r="H37" s="1"/>
      <c r="I37" s="1"/>
      <c r="J37" s="1"/>
      <c r="K37" s="1"/>
      <c r="L37" s="1"/>
      <c r="M37" s="1"/>
      <c r="N37" s="1"/>
      <c r="O37" s="1"/>
      <c r="P37" s="1"/>
      <c r="Q37" s="1"/>
      <c r="R37" s="1"/>
      <c r="S37" s="1"/>
      <c r="T37" s="1"/>
      <c r="U37" s="1"/>
      <c r="V37" s="1"/>
      <c r="W37" s="1"/>
      <c r="X37" s="1"/>
      <c r="Y37" s="1"/>
      <c r="Z37" s="1"/>
    </row>
    <row r="38" spans="1:32" ht="17.399999999999999" customHeight="1">
      <c r="A38" s="378"/>
      <c r="B38" s="373"/>
      <c r="C38" s="326" t="s">
        <v>1626</v>
      </c>
      <c r="D38" s="327">
        <v>4</v>
      </c>
      <c r="E38" s="327">
        <f t="shared" si="4"/>
        <v>4</v>
      </c>
      <c r="F38" s="328">
        <v>0</v>
      </c>
      <c r="G38" s="330" t="s">
        <v>306</v>
      </c>
      <c r="H38" s="1"/>
      <c r="I38" s="1"/>
      <c r="J38" s="1"/>
      <c r="K38" s="1"/>
      <c r="L38" s="1"/>
      <c r="M38" s="1"/>
      <c r="N38" s="1"/>
      <c r="O38" s="1"/>
      <c r="P38" s="1"/>
      <c r="Q38" s="1"/>
      <c r="R38" s="1"/>
      <c r="S38" s="1"/>
      <c r="T38" s="1"/>
      <c r="U38" s="1"/>
      <c r="V38" s="1"/>
      <c r="W38" s="1"/>
      <c r="X38" s="1"/>
      <c r="Y38" s="1"/>
      <c r="Z38" s="1"/>
    </row>
    <row r="39" spans="1:32" ht="18" customHeight="1" thickBot="1">
      <c r="A39" s="381"/>
      <c r="B39" s="380"/>
      <c r="C39" s="331" t="s">
        <v>1499</v>
      </c>
      <c r="D39" s="332">
        <v>5</v>
      </c>
      <c r="E39" s="332">
        <v>0</v>
      </c>
      <c r="F39" s="333">
        <v>5</v>
      </c>
      <c r="G39" s="334" t="s">
        <v>305</v>
      </c>
      <c r="H39" s="1"/>
      <c r="I39" s="1"/>
      <c r="J39" s="1"/>
      <c r="K39" s="1"/>
      <c r="L39" s="1"/>
      <c r="M39" s="1"/>
      <c r="N39" s="1"/>
      <c r="O39" s="1"/>
      <c r="P39" s="1"/>
      <c r="Q39" s="1"/>
      <c r="R39" s="1"/>
      <c r="S39" s="1"/>
      <c r="T39" s="1"/>
      <c r="U39" s="1"/>
      <c r="V39" s="1"/>
      <c r="W39" s="1"/>
      <c r="X39" s="1"/>
      <c r="Y39" s="1"/>
      <c r="Z39" s="1"/>
    </row>
    <row r="40" spans="1:32" ht="13.8">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1:32" ht="13.8">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1:32" ht="13.8">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spans="1:32" ht="13.8">
      <c r="A43" s="1"/>
      <c r="B43" s="114"/>
      <c r="C43" s="114"/>
      <c r="D43" s="114"/>
      <c r="E43" s="114"/>
      <c r="F43" s="114"/>
      <c r="G43" s="114"/>
      <c r="H43" s="1"/>
      <c r="I43" s="1"/>
      <c r="J43" s="1"/>
      <c r="K43" s="1"/>
      <c r="L43" s="1"/>
      <c r="M43" s="1"/>
      <c r="N43" s="1"/>
      <c r="O43" s="1"/>
      <c r="P43" s="1"/>
      <c r="Q43" s="1"/>
      <c r="R43" s="1"/>
      <c r="S43" s="1"/>
      <c r="T43" s="1"/>
      <c r="U43" s="1"/>
      <c r="V43" s="1"/>
      <c r="W43" s="1"/>
      <c r="X43" s="1"/>
      <c r="Y43" s="1"/>
      <c r="Z43" s="1"/>
      <c r="AA43" s="1"/>
      <c r="AB43" s="1"/>
      <c r="AC43" s="1"/>
      <c r="AD43" s="1"/>
      <c r="AE43" s="1"/>
      <c r="AF43" s="1"/>
    </row>
    <row r="44" spans="1:32" ht="13.8">
      <c r="A44" s="1"/>
      <c r="B44" s="114"/>
      <c r="C44" s="114"/>
      <c r="D44" s="114"/>
      <c r="E44" s="114"/>
      <c r="F44" s="114"/>
      <c r="G44" s="114"/>
      <c r="H44" s="1"/>
      <c r="I44" s="1"/>
      <c r="J44" s="1"/>
      <c r="K44" s="1"/>
      <c r="L44" s="1"/>
      <c r="M44" s="1"/>
      <c r="N44" s="1"/>
      <c r="O44" s="1"/>
      <c r="P44" s="1"/>
      <c r="Q44" s="1"/>
      <c r="R44" s="1"/>
      <c r="S44" s="1"/>
      <c r="T44" s="1"/>
      <c r="U44" s="1"/>
      <c r="V44" s="1"/>
      <c r="W44" s="1"/>
      <c r="X44" s="1"/>
      <c r="Y44" s="1"/>
      <c r="Z44" s="1"/>
      <c r="AA44" s="1"/>
      <c r="AB44" s="1"/>
      <c r="AC44" s="1"/>
      <c r="AD44" s="1"/>
      <c r="AE44" s="1"/>
      <c r="AF44" s="1"/>
    </row>
    <row r="45" spans="1:32" ht="13.8">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1:32" ht="13.8">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1:32" ht="13.8">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1:32" ht="13.8">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1:32" ht="13.8">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1:32" ht="13.8">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1:32" ht="13.8">
      <c r="A51" s="1"/>
      <c r="B51" s="114"/>
      <c r="C51" s="114"/>
      <c r="D51" s="114"/>
      <c r="E51" s="114"/>
      <c r="F51" s="114"/>
      <c r="G51" s="114"/>
      <c r="H51" s="1"/>
      <c r="I51" s="1"/>
      <c r="J51" s="1"/>
      <c r="K51" s="1"/>
      <c r="L51" s="1"/>
      <c r="M51" s="1"/>
      <c r="N51" s="1"/>
      <c r="O51" s="1"/>
      <c r="P51" s="1"/>
      <c r="Q51" s="1"/>
      <c r="R51" s="1"/>
      <c r="S51" s="1"/>
      <c r="T51" s="1"/>
      <c r="U51" s="1"/>
      <c r="V51" s="1"/>
      <c r="W51" s="1"/>
      <c r="X51" s="1"/>
      <c r="Y51" s="1"/>
      <c r="Z51" s="1"/>
      <c r="AA51" s="1"/>
      <c r="AB51" s="1"/>
      <c r="AC51" s="1"/>
      <c r="AD51" s="1"/>
      <c r="AE51" s="1"/>
      <c r="AF51" s="1"/>
    </row>
    <row r="52" spans="1:32" ht="13.8">
      <c r="A52" s="1"/>
      <c r="B52" s="114"/>
      <c r="C52" s="114"/>
      <c r="D52" s="114"/>
      <c r="E52" s="114"/>
      <c r="F52" s="114"/>
      <c r="G52" s="114"/>
      <c r="H52" s="1"/>
      <c r="I52" s="1"/>
      <c r="J52" s="1"/>
      <c r="K52" s="1"/>
      <c r="L52" s="1"/>
      <c r="M52" s="1"/>
      <c r="N52" s="1"/>
      <c r="O52" s="1"/>
      <c r="P52" s="1"/>
      <c r="Q52" s="1"/>
      <c r="R52" s="1"/>
      <c r="S52" s="1"/>
      <c r="T52" s="1"/>
      <c r="U52" s="1"/>
      <c r="V52" s="1"/>
      <c r="W52" s="1"/>
      <c r="X52" s="1"/>
      <c r="Y52" s="1"/>
      <c r="Z52" s="1"/>
      <c r="AA52" s="1"/>
      <c r="AB52" s="1"/>
      <c r="AC52" s="1"/>
      <c r="AD52" s="1"/>
      <c r="AE52" s="1"/>
      <c r="AF52" s="1"/>
    </row>
    <row r="53" spans="1:32" ht="13.8">
      <c r="A53" s="1"/>
      <c r="B53" s="114"/>
      <c r="C53" s="114"/>
      <c r="D53" s="114"/>
      <c r="E53" s="114"/>
      <c r="F53" s="114"/>
      <c r="G53" s="114"/>
      <c r="H53" s="1"/>
      <c r="I53" s="1"/>
      <c r="J53" s="1"/>
      <c r="K53" s="1"/>
      <c r="L53" s="1"/>
      <c r="M53" s="1"/>
      <c r="N53" s="1"/>
      <c r="O53" s="1"/>
      <c r="P53" s="1"/>
      <c r="Q53" s="1"/>
      <c r="R53" s="1"/>
      <c r="S53" s="1"/>
      <c r="T53" s="1"/>
      <c r="U53" s="1"/>
      <c r="V53" s="1"/>
      <c r="W53" s="1"/>
      <c r="X53" s="1"/>
      <c r="Y53" s="1"/>
      <c r="Z53" s="1"/>
      <c r="AA53" s="1"/>
      <c r="AB53" s="1"/>
      <c r="AC53" s="1"/>
      <c r="AD53" s="1"/>
      <c r="AE53" s="1"/>
      <c r="AF53" s="1"/>
    </row>
    <row r="54" spans="1:32" ht="13.8">
      <c r="A54" s="1"/>
      <c r="B54" s="114"/>
      <c r="C54" s="114"/>
      <c r="D54" s="114"/>
      <c r="E54" s="114"/>
      <c r="F54" s="114"/>
      <c r="G54" s="114"/>
      <c r="H54" s="1"/>
      <c r="I54" s="1"/>
      <c r="J54" s="1"/>
      <c r="K54" s="1"/>
      <c r="L54" s="1"/>
      <c r="M54" s="1"/>
      <c r="N54" s="1"/>
      <c r="O54" s="1"/>
      <c r="P54" s="1"/>
      <c r="Q54" s="1"/>
      <c r="R54" s="1"/>
      <c r="S54" s="1"/>
      <c r="T54" s="1"/>
      <c r="U54" s="1"/>
      <c r="V54" s="1"/>
      <c r="W54" s="1"/>
      <c r="X54" s="1"/>
      <c r="Y54" s="1"/>
      <c r="Z54" s="1"/>
      <c r="AA54" s="1"/>
      <c r="AB54" s="1"/>
      <c r="AC54" s="1"/>
      <c r="AD54" s="1"/>
      <c r="AE54" s="1"/>
      <c r="AF54" s="1"/>
    </row>
    <row r="55" spans="1:32" ht="13.8">
      <c r="A55" s="1"/>
      <c r="B55" s="114"/>
      <c r="C55" s="114"/>
      <c r="D55" s="114"/>
      <c r="E55" s="114"/>
      <c r="F55" s="114"/>
      <c r="G55" s="114"/>
      <c r="H55" s="1"/>
      <c r="I55" s="1"/>
      <c r="J55" s="1"/>
      <c r="K55" s="1"/>
      <c r="L55" s="1"/>
      <c r="M55" s="1"/>
      <c r="N55" s="1"/>
      <c r="O55" s="1"/>
      <c r="P55" s="1"/>
      <c r="Q55" s="1"/>
      <c r="R55" s="1"/>
      <c r="S55" s="1"/>
      <c r="T55" s="1"/>
      <c r="U55" s="1"/>
      <c r="V55" s="1"/>
      <c r="W55" s="1"/>
      <c r="X55" s="1"/>
      <c r="Y55" s="1"/>
      <c r="Z55" s="1"/>
      <c r="AA55" s="1"/>
      <c r="AB55" s="1"/>
      <c r="AC55" s="1"/>
      <c r="AD55" s="1"/>
      <c r="AE55" s="1"/>
      <c r="AF55" s="1"/>
    </row>
    <row r="56" spans="1:32" ht="13.8">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1:32" ht="13.8">
      <c r="A57" s="1"/>
      <c r="B57" s="6"/>
      <c r="C57" s="6"/>
      <c r="D57" s="6"/>
      <c r="E57" s="6"/>
      <c r="F57" s="6"/>
      <c r="G57" s="6"/>
      <c r="H57" s="1"/>
      <c r="I57" s="1"/>
      <c r="J57" s="1"/>
      <c r="K57" s="1"/>
      <c r="L57" s="1"/>
      <c r="M57" s="1"/>
      <c r="N57" s="1"/>
      <c r="O57" s="1"/>
      <c r="P57" s="1"/>
      <c r="Q57" s="1"/>
      <c r="R57" s="1"/>
      <c r="S57" s="1"/>
      <c r="T57" s="1"/>
      <c r="U57" s="1"/>
      <c r="V57" s="1"/>
      <c r="W57" s="1"/>
      <c r="X57" s="1"/>
      <c r="Y57" s="1"/>
      <c r="Z57" s="1"/>
      <c r="AA57" s="1"/>
      <c r="AB57" s="1"/>
      <c r="AC57" s="1"/>
      <c r="AD57" s="1"/>
      <c r="AE57" s="1"/>
      <c r="AF57" s="1"/>
    </row>
    <row r="58" spans="1:32" ht="13.8">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1:32" ht="13.8">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spans="1:32" ht="13.8">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1:32" ht="13.8">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1:32" ht="13.8">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1:32" ht="13.8">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1:32" ht="17.399999999999999">
      <c r="A64" s="1"/>
      <c r="B64" s="118"/>
      <c r="C64" s="118"/>
      <c r="D64" s="118"/>
      <c r="E64" s="118"/>
      <c r="F64" s="118"/>
      <c r="G64" s="118"/>
      <c r="H64" s="1"/>
      <c r="I64" s="1"/>
      <c r="J64" s="1"/>
      <c r="K64" s="1"/>
      <c r="L64" s="1"/>
      <c r="M64" s="1"/>
      <c r="N64" s="1"/>
      <c r="O64" s="1"/>
      <c r="P64" s="1"/>
      <c r="Q64" s="1"/>
      <c r="R64" s="1"/>
      <c r="S64" s="1"/>
      <c r="T64" s="1"/>
      <c r="U64" s="1"/>
      <c r="V64" s="1"/>
      <c r="W64" s="1"/>
      <c r="X64" s="1"/>
      <c r="Y64" s="1"/>
      <c r="Z64" s="1"/>
      <c r="AA64" s="1"/>
      <c r="AB64" s="1"/>
      <c r="AC64" s="1"/>
      <c r="AD64" s="1"/>
      <c r="AE64" s="1"/>
      <c r="AF64" s="1"/>
    </row>
    <row r="65" spans="1:32" ht="17.399999999999999">
      <c r="A65" s="1"/>
      <c r="B65" s="118"/>
      <c r="C65" s="118"/>
      <c r="D65" s="118"/>
      <c r="E65" s="118"/>
      <c r="F65" s="118"/>
      <c r="G65" s="118"/>
      <c r="H65" s="1"/>
      <c r="I65" s="1"/>
      <c r="J65" s="1"/>
      <c r="K65" s="1"/>
      <c r="L65" s="1"/>
      <c r="M65" s="1"/>
      <c r="N65" s="1"/>
      <c r="O65" s="1"/>
      <c r="P65" s="1"/>
      <c r="Q65" s="1"/>
      <c r="R65" s="1"/>
      <c r="S65" s="1"/>
      <c r="T65" s="1"/>
      <c r="U65" s="1"/>
      <c r="V65" s="1"/>
      <c r="W65" s="1"/>
      <c r="X65" s="1"/>
      <c r="Y65" s="1"/>
      <c r="Z65" s="1"/>
      <c r="AA65" s="1"/>
      <c r="AB65" s="1"/>
      <c r="AC65" s="1"/>
      <c r="AD65" s="1"/>
      <c r="AE65" s="1"/>
      <c r="AF65" s="1"/>
    </row>
    <row r="66" spans="1:32" ht="17.399999999999999">
      <c r="A66" s="1"/>
      <c r="B66" s="118"/>
      <c r="C66" s="118"/>
      <c r="D66" s="118"/>
      <c r="E66" s="118"/>
      <c r="F66" s="118"/>
      <c r="G66" s="118"/>
      <c r="H66" s="1"/>
      <c r="I66" s="1"/>
      <c r="J66" s="1"/>
      <c r="K66" s="1"/>
      <c r="L66" s="1"/>
      <c r="M66" s="1"/>
      <c r="N66" s="1"/>
      <c r="O66" s="1"/>
      <c r="P66" s="1"/>
      <c r="Q66" s="1"/>
      <c r="R66" s="1"/>
      <c r="S66" s="1"/>
      <c r="T66" s="1"/>
      <c r="U66" s="1"/>
      <c r="V66" s="1"/>
      <c r="W66" s="1"/>
      <c r="X66" s="1"/>
      <c r="Y66" s="1"/>
      <c r="Z66" s="1"/>
      <c r="AA66" s="1"/>
      <c r="AB66" s="1"/>
      <c r="AC66" s="1"/>
      <c r="AD66" s="1"/>
      <c r="AE66" s="1"/>
      <c r="AF66" s="1"/>
    </row>
    <row r="67" spans="1:32" ht="17.399999999999999">
      <c r="A67" s="1"/>
      <c r="B67" s="118"/>
      <c r="C67" s="118"/>
      <c r="D67" s="118"/>
      <c r="E67" s="118"/>
      <c r="F67" s="118"/>
      <c r="G67" s="118"/>
      <c r="H67" s="1"/>
      <c r="I67" s="1"/>
      <c r="J67" s="1"/>
      <c r="K67" s="1"/>
      <c r="L67" s="1"/>
      <c r="M67" s="1"/>
      <c r="N67" s="1"/>
      <c r="O67" s="1"/>
      <c r="P67" s="1"/>
      <c r="Q67" s="1"/>
      <c r="R67" s="1"/>
      <c r="S67" s="1"/>
      <c r="T67" s="1"/>
      <c r="U67" s="1"/>
      <c r="V67" s="1"/>
      <c r="W67" s="1"/>
      <c r="X67" s="1"/>
      <c r="Y67" s="1"/>
      <c r="Z67" s="1"/>
      <c r="AA67" s="1"/>
      <c r="AB67" s="1"/>
      <c r="AC67" s="1"/>
      <c r="AD67" s="1"/>
      <c r="AE67" s="1"/>
      <c r="AF67" s="1"/>
    </row>
    <row r="68" spans="1:32" ht="13.8">
      <c r="A68" s="1"/>
      <c r="B68" s="6"/>
      <c r="C68" s="6"/>
      <c r="D68" s="6"/>
      <c r="E68" s="6"/>
      <c r="F68" s="6"/>
      <c r="G68" s="6"/>
      <c r="H68" s="1"/>
      <c r="I68" s="1"/>
      <c r="J68" s="1"/>
      <c r="K68" s="1"/>
      <c r="L68" s="1"/>
      <c r="M68" s="1"/>
      <c r="N68" s="1"/>
      <c r="O68" s="1"/>
      <c r="P68" s="1"/>
      <c r="Q68" s="1"/>
      <c r="R68" s="1"/>
      <c r="S68" s="1"/>
      <c r="T68" s="1"/>
      <c r="U68" s="1"/>
      <c r="V68" s="1"/>
      <c r="W68" s="1"/>
      <c r="X68" s="1"/>
      <c r="Y68" s="1"/>
      <c r="Z68" s="1"/>
      <c r="AA68" s="1"/>
      <c r="AB68" s="1"/>
      <c r="AC68" s="1"/>
      <c r="AD68" s="1"/>
      <c r="AE68" s="1"/>
      <c r="AF68" s="1"/>
    </row>
    <row r="69" spans="1:32" ht="13.8">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1:32" ht="13.8">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1:32" ht="13.8">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1:32" ht="13.8">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1:32" ht="13.8">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1:32" ht="13.8">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1:32" ht="13.8">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1:32" ht="13.8">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1:32" ht="13.8">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1:32" ht="13.8">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1:32" ht="13.8">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1:32" ht="13.8">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1:32" ht="13.8">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1:32" ht="13.8">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1:32" ht="13.8">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1:32" ht="13.8">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1:32" ht="13.8">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1:32" ht="13.8">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1:32" ht="13.8">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1:32" ht="13.8">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1:32" ht="13.8">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1:32" ht="13.8">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1:32" ht="13.8">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1:32" ht="13.8">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1:32" ht="13.8">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1:32" ht="13.8">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1:32" ht="13.8">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1:32" ht="13.8">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1:32" ht="13.8">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1:32" ht="13.8">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1:32" ht="13.8">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1:32" ht="13.8">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1:32" ht="13.8">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1:32" ht="13.8">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1:32" ht="13.8">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1:32" ht="13.8">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1:32" ht="13.8">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1:32" ht="13.8">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1:32" ht="13.8">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1:32" ht="13.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1:32" ht="13.8">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1:32" ht="13.8">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1:32" ht="13.8">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1:32" ht="13.8">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1:32" ht="13.8">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1:32" ht="13.8">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1:32" ht="13.8">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1:32" ht="13.8">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1:32" ht="13.8">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1:32" ht="13.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1:32" ht="13.8">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1:32" ht="13.8">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1:32" ht="13.8">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1:32" ht="13.8">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1:32" ht="13.8">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1:32" ht="13.8">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1:32" ht="13.8">
      <c r="A125" s="1"/>
      <c r="B125" s="1"/>
      <c r="C125" s="1"/>
      <c r="D125" s="1"/>
      <c r="E125" s="1"/>
      <c r="F125" s="1"/>
      <c r="G125" s="1"/>
    </row>
    <row r="126" spans="1:32" ht="13.8">
      <c r="A126" s="1"/>
      <c r="B126" s="1"/>
      <c r="C126" s="1"/>
      <c r="D126" s="1"/>
      <c r="E126" s="1"/>
      <c r="F126" s="1"/>
      <c r="G126" s="1"/>
    </row>
    <row r="127" spans="1:32" ht="13.8">
      <c r="B127" s="1"/>
      <c r="C127" s="1"/>
      <c r="D127" s="1"/>
      <c r="E127" s="1"/>
      <c r="F127" s="1"/>
      <c r="G127" s="1"/>
    </row>
    <row r="128" spans="1:32" ht="13.8">
      <c r="B128" s="1"/>
      <c r="C128" s="1"/>
      <c r="D128" s="1"/>
      <c r="E128" s="1"/>
      <c r="F128" s="1"/>
      <c r="G128" s="1"/>
    </row>
    <row r="129" spans="2:7" ht="13.8">
      <c r="B129" s="1"/>
      <c r="C129" s="1"/>
      <c r="D129" s="1"/>
      <c r="E129" s="1"/>
      <c r="F129" s="1"/>
      <c r="G129" s="1"/>
    </row>
    <row r="130" spans="2:7" ht="13.8">
      <c r="B130" s="1"/>
      <c r="C130" s="1"/>
      <c r="D130" s="1"/>
      <c r="E130" s="1"/>
      <c r="F130" s="1"/>
      <c r="G130" s="1"/>
    </row>
    <row r="131" spans="2:7" ht="13.8">
      <c r="B131" s="1"/>
      <c r="C131" s="1"/>
      <c r="D131" s="1"/>
      <c r="E131" s="1"/>
      <c r="F131" s="1"/>
      <c r="G131" s="1"/>
    </row>
    <row r="132" spans="2:7" ht="13.8">
      <c r="B132" s="1"/>
      <c r="C132" s="1"/>
      <c r="D132" s="1"/>
      <c r="E132" s="1"/>
      <c r="F132" s="1"/>
      <c r="G132" s="1"/>
    </row>
    <row r="133" spans="2:7" ht="13.8">
      <c r="B133" s="1"/>
      <c r="C133" s="1"/>
      <c r="D133" s="1"/>
      <c r="E133" s="1"/>
      <c r="F133" s="1"/>
      <c r="G133" s="1"/>
    </row>
    <row r="134" spans="2:7" ht="13.8">
      <c r="B134" s="1"/>
      <c r="C134" s="1"/>
      <c r="D134" s="1"/>
      <c r="E134" s="1"/>
      <c r="F134" s="1"/>
      <c r="G134" s="1"/>
    </row>
    <row r="135" spans="2:7" ht="13.8">
      <c r="B135" s="1"/>
      <c r="C135" s="1"/>
      <c r="D135" s="1"/>
      <c r="E135" s="1"/>
      <c r="F135" s="1"/>
      <c r="G135" s="1"/>
    </row>
    <row r="136" spans="2:7" ht="13.8">
      <c r="B136" s="1"/>
      <c r="C136" s="1"/>
      <c r="D136" s="1"/>
      <c r="E136" s="1"/>
      <c r="F136" s="1"/>
      <c r="G136" s="1"/>
    </row>
    <row r="137" spans="2:7" ht="13.8">
      <c r="B137" s="1"/>
      <c r="C137" s="1"/>
      <c r="D137" s="1"/>
      <c r="E137" s="1"/>
      <c r="F137" s="1"/>
      <c r="G137" s="1"/>
    </row>
    <row r="138" spans="2:7" ht="13.8">
      <c r="B138" s="1"/>
      <c r="C138" s="1"/>
      <c r="D138" s="1"/>
      <c r="E138" s="1"/>
      <c r="F138" s="1"/>
      <c r="G138" s="1"/>
    </row>
    <row r="139" spans="2:7" ht="13.8">
      <c r="B139" s="1"/>
      <c r="C139" s="1"/>
      <c r="D139" s="1"/>
      <c r="E139" s="1"/>
      <c r="F139" s="1"/>
      <c r="G139" s="1"/>
    </row>
    <row r="140" spans="2:7" ht="13.8">
      <c r="B140" s="1"/>
      <c r="C140" s="1"/>
      <c r="D140" s="1"/>
      <c r="E140" s="1"/>
      <c r="F140" s="1"/>
      <c r="G140" s="1"/>
    </row>
    <row r="141" spans="2:7" ht="13.8">
      <c r="B141" s="1"/>
      <c r="C141" s="1"/>
      <c r="D141" s="1"/>
      <c r="E141" s="1"/>
      <c r="F141" s="1"/>
      <c r="G141" s="1"/>
    </row>
    <row r="142" spans="2:7" ht="13.8">
      <c r="B142" s="1"/>
      <c r="C142" s="1"/>
      <c r="D142" s="1"/>
      <c r="E142" s="1"/>
      <c r="F142" s="1"/>
      <c r="G142" s="1"/>
    </row>
    <row r="143" spans="2:7" ht="13.8">
      <c r="B143" s="1"/>
      <c r="C143" s="1"/>
      <c r="D143" s="1"/>
      <c r="E143" s="1"/>
      <c r="F143" s="1"/>
      <c r="G143" s="1"/>
    </row>
    <row r="144" spans="2:7" ht="13.8">
      <c r="B144" s="1"/>
      <c r="C144" s="1"/>
      <c r="D144" s="1"/>
      <c r="E144" s="1"/>
      <c r="F144" s="1"/>
      <c r="G144" s="1"/>
    </row>
    <row r="145" spans="2:7" ht="13.8">
      <c r="B145" s="1"/>
      <c r="C145" s="1"/>
      <c r="D145" s="1"/>
      <c r="E145" s="1"/>
      <c r="F145" s="1"/>
      <c r="G145" s="1"/>
    </row>
    <row r="146" spans="2:7" ht="13.8">
      <c r="B146" s="1"/>
      <c r="C146" s="1"/>
      <c r="D146" s="1"/>
      <c r="E146" s="1"/>
      <c r="F146" s="1"/>
      <c r="G146" s="1"/>
    </row>
    <row r="147" spans="2:7" ht="13.8">
      <c r="B147" s="1"/>
      <c r="C147" s="1"/>
      <c r="D147" s="1"/>
      <c r="E147" s="1"/>
      <c r="F147" s="1"/>
      <c r="G147" s="1"/>
    </row>
    <row r="148" spans="2:7" ht="13.8">
      <c r="B148" s="1"/>
      <c r="C148" s="1"/>
      <c r="D148" s="1"/>
      <c r="E148" s="1"/>
      <c r="F148" s="1"/>
      <c r="G148" s="1"/>
    </row>
    <row r="149" spans="2:7" ht="13.8">
      <c r="B149" s="1"/>
      <c r="C149" s="1"/>
      <c r="D149" s="1"/>
      <c r="E149" s="1"/>
      <c r="F149" s="1"/>
      <c r="G149" s="1"/>
    </row>
    <row r="150" spans="2:7" ht="13.8">
      <c r="B150" s="1"/>
      <c r="C150" s="1"/>
      <c r="D150" s="1"/>
      <c r="E150" s="1"/>
      <c r="F150" s="1"/>
      <c r="G150" s="1"/>
    </row>
    <row r="151" spans="2:7" ht="13.8">
      <c r="B151" s="1"/>
      <c r="C151" s="1"/>
      <c r="D151" s="1"/>
      <c r="E151" s="1"/>
      <c r="F151" s="1"/>
      <c r="G151" s="1"/>
    </row>
    <row r="152" spans="2:7" ht="13.8">
      <c r="B152" s="1"/>
      <c r="C152" s="1"/>
      <c r="D152" s="1"/>
      <c r="E152" s="1"/>
      <c r="F152" s="1"/>
      <c r="G152" s="1"/>
    </row>
    <row r="153" spans="2:7" ht="13.8">
      <c r="B153" s="1"/>
      <c r="C153" s="1"/>
      <c r="D153" s="1"/>
      <c r="E153" s="1"/>
      <c r="F153" s="1"/>
      <c r="G153" s="1"/>
    </row>
    <row r="154" spans="2:7" ht="13.8">
      <c r="B154" s="1"/>
      <c r="C154" s="1"/>
      <c r="D154" s="1"/>
      <c r="E154" s="1"/>
      <c r="F154" s="1"/>
      <c r="G154" s="1"/>
    </row>
    <row r="155" spans="2:7" ht="13.8">
      <c r="B155" s="1"/>
      <c r="C155" s="1"/>
      <c r="D155" s="1"/>
      <c r="E155" s="1"/>
      <c r="F155" s="1"/>
      <c r="G155" s="1"/>
    </row>
    <row r="156" spans="2:7" ht="13.8">
      <c r="B156" s="1"/>
      <c r="C156" s="1"/>
      <c r="D156" s="1"/>
      <c r="E156" s="1"/>
      <c r="F156" s="1"/>
      <c r="G156" s="1"/>
    </row>
    <row r="157" spans="2:7" ht="13.8">
      <c r="B157" s="1"/>
      <c r="C157" s="1"/>
      <c r="D157" s="1"/>
      <c r="E157" s="1"/>
      <c r="F157" s="1"/>
      <c r="G157" s="1"/>
    </row>
    <row r="158" spans="2:7" ht="13.8">
      <c r="B158" s="1"/>
      <c r="C158" s="1"/>
      <c r="D158" s="1"/>
      <c r="E158" s="1"/>
      <c r="F158" s="1"/>
      <c r="G158" s="1"/>
    </row>
    <row r="159" spans="2:7" ht="13.8">
      <c r="B159" s="1"/>
      <c r="C159" s="1"/>
      <c r="D159" s="1"/>
      <c r="E159" s="1"/>
      <c r="F159" s="1"/>
      <c r="G159" s="1"/>
    </row>
    <row r="160" spans="2:7" ht="13.8">
      <c r="B160" s="1"/>
      <c r="C160" s="1"/>
      <c r="D160" s="1"/>
      <c r="E160" s="1"/>
      <c r="F160" s="1"/>
      <c r="G160" s="1"/>
    </row>
    <row r="161" spans="2:7" ht="13.8">
      <c r="B161" s="1"/>
      <c r="C161" s="1"/>
      <c r="D161" s="1"/>
      <c r="E161" s="1"/>
      <c r="F161" s="1"/>
      <c r="G161" s="1"/>
    </row>
    <row r="162" spans="2:7" ht="13.8">
      <c r="B162" s="1"/>
      <c r="C162" s="1"/>
      <c r="D162" s="1"/>
      <c r="E162" s="1"/>
      <c r="F162" s="1"/>
      <c r="G162" s="1"/>
    </row>
    <row r="163" spans="2:7" ht="13.8">
      <c r="B163" s="1"/>
      <c r="C163" s="1"/>
      <c r="D163" s="1"/>
      <c r="E163" s="1"/>
      <c r="F163" s="1"/>
      <c r="G163" s="1"/>
    </row>
    <row r="164" spans="2:7" ht="13.8">
      <c r="B164" s="1"/>
      <c r="C164" s="1"/>
      <c r="D164" s="1"/>
      <c r="E164" s="1"/>
      <c r="F164" s="1"/>
      <c r="G164" s="1"/>
    </row>
    <row r="165" spans="2:7" ht="13.8">
      <c r="B165" s="1"/>
      <c r="C165" s="1"/>
      <c r="D165" s="1"/>
      <c r="E165" s="1"/>
      <c r="F165" s="1"/>
      <c r="G165" s="1"/>
    </row>
    <row r="166" spans="2:7" ht="13.8">
      <c r="B166" s="1"/>
      <c r="C166" s="1"/>
      <c r="D166" s="1"/>
      <c r="E166" s="1"/>
      <c r="F166" s="1"/>
      <c r="G166" s="1"/>
    </row>
    <row r="167" spans="2:7" ht="13.8">
      <c r="B167" s="1"/>
      <c r="C167" s="1"/>
      <c r="D167" s="1"/>
      <c r="E167" s="1"/>
      <c r="F167" s="1"/>
      <c r="G167" s="1"/>
    </row>
    <row r="168" spans="2:7" ht="13.8">
      <c r="B168" s="1"/>
      <c r="C168" s="1"/>
      <c r="D168" s="1"/>
      <c r="E168" s="1"/>
      <c r="F168" s="1"/>
      <c r="G168" s="1"/>
    </row>
    <row r="169" spans="2:7" ht="13.8">
      <c r="B169" s="1"/>
      <c r="C169" s="1"/>
      <c r="D169" s="1"/>
      <c r="E169" s="1"/>
      <c r="F169" s="1"/>
      <c r="G169" s="1"/>
    </row>
    <row r="170" spans="2:7" ht="13.8">
      <c r="B170" s="1"/>
      <c r="C170" s="1"/>
      <c r="D170" s="1"/>
      <c r="E170" s="1"/>
      <c r="F170" s="1"/>
      <c r="G170" s="1"/>
    </row>
    <row r="171" spans="2:7" ht="13.8">
      <c r="B171" s="1"/>
      <c r="C171" s="1"/>
      <c r="D171" s="1"/>
      <c r="E171" s="1"/>
      <c r="F171" s="1"/>
      <c r="G171" s="1"/>
    </row>
    <row r="172" spans="2:7" ht="13.8">
      <c r="B172" s="1"/>
      <c r="C172" s="1"/>
      <c r="D172" s="1"/>
      <c r="E172" s="1"/>
      <c r="F172" s="1"/>
      <c r="G172" s="1"/>
    </row>
    <row r="173" spans="2:7" ht="13.8">
      <c r="B173" s="1"/>
      <c r="C173" s="1"/>
      <c r="D173" s="1"/>
      <c r="E173" s="1"/>
      <c r="F173" s="1"/>
      <c r="G173" s="1"/>
    </row>
    <row r="174" spans="2:7" ht="13.8">
      <c r="B174" s="1"/>
      <c r="C174" s="1"/>
      <c r="D174" s="1"/>
      <c r="E174" s="1"/>
      <c r="F174" s="1"/>
      <c r="G174" s="1"/>
    </row>
    <row r="175" spans="2:7" ht="13.8">
      <c r="B175" s="1"/>
      <c r="C175" s="1"/>
      <c r="D175" s="1"/>
      <c r="E175" s="1"/>
      <c r="F175" s="1"/>
      <c r="G175" s="1"/>
    </row>
    <row r="176" spans="2:7" ht="13.8">
      <c r="B176" s="1"/>
      <c r="C176" s="1"/>
      <c r="D176" s="1"/>
      <c r="E176" s="1"/>
      <c r="F176" s="1"/>
      <c r="G176" s="1"/>
    </row>
  </sheetData>
  <mergeCells count="23">
    <mergeCell ref="B30:B31"/>
    <mergeCell ref="B32:B34"/>
    <mergeCell ref="B35:B39"/>
    <mergeCell ref="A30:A31"/>
    <mergeCell ref="A32:A34"/>
    <mergeCell ref="A35:A39"/>
    <mergeCell ref="B23:B25"/>
    <mergeCell ref="B26:B28"/>
    <mergeCell ref="A23:A25"/>
    <mergeCell ref="A26:A28"/>
    <mergeCell ref="B14:B17"/>
    <mergeCell ref="B12:B13"/>
    <mergeCell ref="A5:A8"/>
    <mergeCell ref="A9:A11"/>
    <mergeCell ref="A12:A13"/>
    <mergeCell ref="B19:B22"/>
    <mergeCell ref="A14:A17"/>
    <mergeCell ref="A19:A22"/>
    <mergeCell ref="A1:G1"/>
    <mergeCell ref="A2:G2"/>
    <mergeCell ref="A3:G3"/>
    <mergeCell ref="B5:B8"/>
    <mergeCell ref="B9:B11"/>
  </mergeCells>
  <phoneticPr fontId="8" type="noConversion"/>
  <printOptions horizontalCentered="1" verticalCentered="1"/>
  <pageMargins left="0" right="0" top="0" bottom="0" header="0" footer="0"/>
  <pageSetup paperSize="9" scale="54" orientation="landscape" horizontalDpi="180" verticalDpi="18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M299"/>
  <sheetViews>
    <sheetView view="pageBreakPreview" workbookViewId="0">
      <selection activeCell="G6" sqref="G6"/>
    </sheetView>
  </sheetViews>
  <sheetFormatPr defaultRowHeight="13.2"/>
  <cols>
    <col min="1" max="2" width="6.44140625" customWidth="1"/>
    <col min="3" max="3" width="33.44140625" customWidth="1"/>
    <col min="4" max="4" width="25.5546875" customWidth="1"/>
    <col min="5" max="5" width="21.6640625" customWidth="1"/>
    <col min="6" max="6" width="17.5546875" customWidth="1"/>
    <col min="7" max="7" width="25.5546875" customWidth="1"/>
    <col min="8" max="8" width="10.6640625" bestFit="1" customWidth="1"/>
    <col min="10" max="10" width="10.6640625" bestFit="1" customWidth="1"/>
  </cols>
  <sheetData>
    <row r="1" spans="1:39" ht="82.5" customHeight="1">
      <c r="A1" s="354" t="s">
        <v>298</v>
      </c>
      <c r="B1" s="355"/>
      <c r="C1" s="355"/>
      <c r="D1" s="355"/>
      <c r="E1" s="355"/>
      <c r="F1" s="355"/>
      <c r="G1" s="356"/>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39" ht="19.5" customHeight="1">
      <c r="A2" s="346" t="s">
        <v>1582</v>
      </c>
      <c r="B2" s="347"/>
      <c r="C2" s="347"/>
      <c r="D2" s="347"/>
      <c r="E2" s="347"/>
      <c r="F2" s="347"/>
      <c r="G2" s="348"/>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39" ht="30" customHeight="1">
      <c r="A3" s="346" t="s">
        <v>237</v>
      </c>
      <c r="B3" s="347"/>
      <c r="C3" s="347"/>
      <c r="D3" s="347"/>
      <c r="E3" s="347"/>
      <c r="F3" s="347"/>
      <c r="G3" s="348"/>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row>
    <row r="4" spans="1:39" ht="78.75" customHeight="1">
      <c r="A4" s="264" t="s">
        <v>2</v>
      </c>
      <c r="B4" s="265" t="s">
        <v>131</v>
      </c>
      <c r="C4" s="265" t="s">
        <v>307</v>
      </c>
      <c r="D4" s="265" t="s">
        <v>308</v>
      </c>
      <c r="E4" s="265" t="s">
        <v>309</v>
      </c>
      <c r="F4" s="265" t="s">
        <v>229</v>
      </c>
      <c r="G4" s="266" t="s">
        <v>42</v>
      </c>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row>
    <row r="5" spans="1:39" ht="15" customHeight="1">
      <c r="A5" s="264"/>
      <c r="B5" s="265"/>
      <c r="C5" s="265" t="s">
        <v>43</v>
      </c>
      <c r="D5" s="265" t="s">
        <v>44</v>
      </c>
      <c r="E5" s="265" t="s">
        <v>45</v>
      </c>
      <c r="F5" s="265" t="s">
        <v>46</v>
      </c>
      <c r="G5" s="266" t="s">
        <v>47</v>
      </c>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row>
    <row r="6" spans="1:39" ht="30" customHeight="1">
      <c r="A6" s="264">
        <v>1</v>
      </c>
      <c r="B6" s="80" t="s">
        <v>132</v>
      </c>
      <c r="C6" s="129">
        <v>395509</v>
      </c>
      <c r="D6" s="129">
        <f>3048-667+7728+7152</f>
        <v>17261</v>
      </c>
      <c r="E6" s="129">
        <f>C6+D6</f>
        <v>412770</v>
      </c>
      <c r="F6" s="129">
        <f>7542+11060+7964+3721</f>
        <v>30287</v>
      </c>
      <c r="G6" s="291">
        <f>F6*100/E6</f>
        <v>7.337500302832086</v>
      </c>
      <c r="H6" s="1"/>
      <c r="I6" s="1"/>
      <c r="J6" s="1"/>
      <c r="K6" s="1"/>
      <c r="L6" s="1"/>
      <c r="M6" s="1"/>
      <c r="N6" s="1"/>
      <c r="O6" s="1"/>
      <c r="P6" s="1"/>
      <c r="Q6" s="1"/>
      <c r="R6" s="1"/>
      <c r="S6" s="1"/>
      <c r="T6" s="1"/>
      <c r="U6" s="1"/>
      <c r="V6" s="1"/>
      <c r="W6" s="1"/>
      <c r="X6" s="1"/>
      <c r="Y6" s="1"/>
      <c r="Z6" s="1"/>
      <c r="AA6" s="1"/>
      <c r="AB6" s="1"/>
      <c r="AC6" s="1"/>
      <c r="AD6" s="1"/>
      <c r="AE6" s="1"/>
      <c r="AF6" s="1"/>
      <c r="AG6" s="1"/>
      <c r="AH6" s="1"/>
    </row>
    <row r="7" spans="1:39" ht="30" customHeight="1" thickBot="1">
      <c r="A7" s="382" t="s">
        <v>130</v>
      </c>
      <c r="B7" s="383"/>
      <c r="C7" s="159">
        <f>C6</f>
        <v>395509</v>
      </c>
      <c r="D7" s="159">
        <f t="shared" ref="D7:G7" si="0">D6</f>
        <v>17261</v>
      </c>
      <c r="E7" s="159">
        <f t="shared" si="0"/>
        <v>412770</v>
      </c>
      <c r="F7" s="159">
        <f t="shared" si="0"/>
        <v>30287</v>
      </c>
      <c r="G7" s="291">
        <f t="shared" si="0"/>
        <v>7.337500302832086</v>
      </c>
      <c r="H7" s="1"/>
      <c r="I7" s="1"/>
      <c r="J7" s="1"/>
      <c r="K7" s="1"/>
      <c r="L7" s="1"/>
      <c r="M7" s="1"/>
      <c r="N7" s="1"/>
      <c r="O7" s="1"/>
      <c r="P7" s="1"/>
      <c r="Q7" s="1"/>
      <c r="R7" s="1"/>
      <c r="S7" s="1"/>
      <c r="T7" s="1"/>
      <c r="U7" s="1"/>
      <c r="V7" s="1"/>
      <c r="W7" s="1"/>
      <c r="X7" s="1"/>
      <c r="Y7" s="1"/>
      <c r="Z7" s="1"/>
      <c r="AA7" s="1"/>
      <c r="AB7" s="1"/>
      <c r="AC7" s="1"/>
      <c r="AD7" s="1"/>
      <c r="AE7" s="1"/>
      <c r="AF7" s="1"/>
      <c r="AG7" s="1"/>
      <c r="AH7" s="1"/>
    </row>
    <row r="8" spans="1:39" ht="13.5" customHeight="1" thickBot="1">
      <c r="A8" s="292"/>
      <c r="B8" s="293"/>
      <c r="C8" s="293"/>
      <c r="D8" s="293"/>
      <c r="E8" s="293"/>
      <c r="F8" s="293"/>
      <c r="G8" s="294"/>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row>
    <row r="9" spans="1:39" ht="13.8">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row>
    <row r="10" spans="1:39" ht="13.8">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row>
    <row r="11" spans="1:39" ht="13.8">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row>
    <row r="12" spans="1:39" ht="13.8">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row>
    <row r="13" spans="1:39" ht="13.8">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row>
    <row r="14" spans="1:39" ht="13.8">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row>
    <row r="15" spans="1:39" ht="13.8">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row>
    <row r="16" spans="1:39" ht="13.8">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row>
    <row r="17" spans="1:39" ht="13.8">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row>
    <row r="18" spans="1:39" ht="13.8">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row>
    <row r="19" spans="1:39" ht="13.8">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row>
    <row r="20" spans="1:39" ht="13.8">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1:39" ht="13.8">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row>
    <row r="22" spans="1:39" ht="13.8">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row>
    <row r="23" spans="1:39" ht="13.8">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row>
    <row r="24" spans="1:39" ht="13.8">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row>
    <row r="25" spans="1:39" ht="13.8">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spans="1:39" ht="13.8">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row>
    <row r="27" spans="1:39" ht="13.8">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row>
    <row r="28" spans="1:39" ht="13.8">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row>
    <row r="29" spans="1:39" ht="13.8">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row>
    <row r="30" spans="1:39" ht="13.8">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row>
    <row r="31" spans="1:39" ht="13.8">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row>
    <row r="32" spans="1:39" ht="13.8">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row>
    <row r="33" spans="1:39" ht="13.8">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row>
    <row r="34" spans="1:39" ht="13.8">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row>
    <row r="35" spans="1:39" ht="13.8">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row>
    <row r="36" spans="1:39" ht="13.8">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row>
    <row r="37" spans="1:39" ht="13.8">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row>
    <row r="38" spans="1:39" ht="13.8">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row>
    <row r="39" spans="1:39" ht="13.8">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row>
    <row r="40" spans="1:39" ht="13.8">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row>
    <row r="41" spans="1:39" ht="13.8">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row>
    <row r="42" spans="1:39" ht="13.8">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row>
    <row r="43" spans="1:39" ht="13.8">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row>
    <row r="44" spans="1:39" ht="13.8">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row>
    <row r="45" spans="1:39" ht="13.8">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spans="1:39" ht="13.8">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row>
    <row r="47" spans="1:39" ht="13.8">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1:39" ht="13.8">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1:39" ht="13.8">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1:39" ht="13.8">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1:39" ht="13.8">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spans="1:39" ht="13.8">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spans="1:39" ht="13.8">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1:39" ht="13.8">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1:39" ht="13.8">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1:39" ht="13.8">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1:39" ht="13.8">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row>
    <row r="58" spans="1:39" ht="13.8">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row>
    <row r="59" spans="1:39" ht="13.8">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row>
    <row r="60" spans="1:39" ht="13.8">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row>
    <row r="61" spans="1:39" ht="13.8">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row>
    <row r="62" spans="1:39" ht="13.8">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row>
    <row r="63" spans="1:39" ht="13.8">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row>
    <row r="64" spans="1:39" ht="13.8">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row>
    <row r="65" spans="1:39" ht="13.8">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row>
    <row r="66" spans="1:39" ht="13.8">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row>
    <row r="67" spans="1:39" ht="13.8">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row>
    <row r="68" spans="1:39" ht="13.8">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row>
    <row r="69" spans="1:39" ht="13.8">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row>
    <row r="70" spans="1:39" ht="13.8">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row>
    <row r="71" spans="1:39" ht="13.8">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row>
    <row r="72" spans="1:39" ht="13.8">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row>
    <row r="73" spans="1:39" ht="13.8">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row>
    <row r="74" spans="1:39" ht="13.8">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row>
    <row r="75" spans="1:39" ht="13.8">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row>
    <row r="76" spans="1:39" ht="13.8">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row>
    <row r="77" spans="1:39" ht="13.8">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row>
    <row r="78" spans="1:39" ht="13.8">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row>
    <row r="79" spans="1:39" ht="13.8">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row>
    <row r="80" spans="1:39" ht="13.8">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row>
    <row r="81" spans="1:39" ht="13.8">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row>
    <row r="82" spans="1:39" ht="13.8">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row>
    <row r="83" spans="1:39" ht="13.8">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row>
    <row r="84" spans="1:39" ht="13.8">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row>
    <row r="85" spans="1:39" ht="13.8">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row>
    <row r="86" spans="1:39" ht="13.8">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row>
    <row r="87" spans="1:39" ht="13.8">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row>
    <row r="88" spans="1:39" ht="13.8">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row>
    <row r="89" spans="1:39" ht="13.8">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row>
    <row r="90" spans="1:39" ht="13.8">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row>
    <row r="91" spans="1:39" ht="13.8">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row>
    <row r="92" spans="1:39" ht="13.8">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row>
    <row r="93" spans="1:39" ht="13.8">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row>
    <row r="94" spans="1:39" ht="13.8">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row>
    <row r="95" spans="1:39" ht="13.8">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row>
    <row r="96" spans="1:39" ht="13.8">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row>
    <row r="97" spans="1:39" ht="13.8">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row>
    <row r="98" spans="1:39" ht="13.8">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row>
    <row r="99" spans="1:39" ht="13.8">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row>
    <row r="100" spans="1:39" ht="13.8">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row r="101" spans="1:39" ht="13.8">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row>
    <row r="102" spans="1:39" ht="13.8">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row>
    <row r="103" spans="1:39" ht="13.8">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row>
    <row r="104" spans="1:39" ht="13.8">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row>
    <row r="105" spans="1:39" ht="13.8">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row>
    <row r="106" spans="1:39" ht="13.8">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row>
    <row r="107" spans="1:39" ht="13.8">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row>
    <row r="108" spans="1:39" ht="13.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row>
    <row r="109" spans="1:39" ht="13.8">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row>
    <row r="110" spans="1:39" ht="13.8">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row>
    <row r="111" spans="1:39" ht="13.8">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row>
    <row r="112" spans="1:39" ht="13.8">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row>
    <row r="113" spans="1:39" ht="13.8">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row>
    <row r="114" spans="1:39" ht="13.8">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row>
    <row r="115" spans="1:39" ht="13.8">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row>
    <row r="116" spans="1:39" ht="13.8">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row>
    <row r="117" spans="1:39" ht="13.8">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row>
    <row r="118" spans="1:39" ht="13.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row>
    <row r="119" spans="1:39" ht="13.8">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row>
    <row r="120" spans="1:39" ht="13.8">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row>
    <row r="121" spans="1:39" ht="13.8">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row>
    <row r="122" spans="1:39" ht="13.8">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row>
    <row r="123" spans="1:39" ht="13.8">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row>
    <row r="124" spans="1:39" ht="13.8">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row>
    <row r="125" spans="1:39" ht="13.8">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row>
    <row r="126" spans="1:39" ht="13.8">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row>
    <row r="127" spans="1:39" ht="13.8">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row>
    <row r="128" spans="1:39" ht="13.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row>
    <row r="129" spans="1:39" ht="13.8">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row>
    <row r="130" spans="1:39" ht="13.8">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row>
    <row r="131" spans="1:39" ht="13.8">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row>
    <row r="132" spans="1:39" ht="13.8">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row>
    <row r="133" spans="1:39" ht="13.8">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row>
    <row r="134" spans="1:39" ht="13.8">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row>
    <row r="135" spans="1:39" ht="13.8">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row>
    <row r="136" spans="1:39" ht="13.8">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row>
    <row r="137" spans="1:39" ht="13.8">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row>
    <row r="138" spans="1:39" ht="13.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row>
    <row r="139" spans="1:39" ht="13.8">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row>
    <row r="140" spans="1:39" ht="13.8">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row>
    <row r="141" spans="1:39" ht="13.8">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row>
    <row r="142" spans="1:39" ht="13.8">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row>
    <row r="143" spans="1:39" ht="13.8">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row>
    <row r="144" spans="1:39" ht="13.8">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row>
    <row r="145" spans="1:39" ht="13.8">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row>
    <row r="146" spans="1:39" ht="13.8">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row>
    <row r="147" spans="1:39" ht="13.8">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row>
    <row r="148" spans="1:39" ht="13.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row>
    <row r="149" spans="1:39" ht="13.8">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row>
    <row r="150" spans="1:39" ht="13.8">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row>
    <row r="151" spans="1:39" ht="13.8">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row>
    <row r="152" spans="1:39" ht="13.8">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row>
    <row r="153" spans="1:39" ht="13.8">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row>
    <row r="154" spans="1:39" ht="13.8">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row>
    <row r="155" spans="1:39" ht="13.8">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row>
    <row r="156" spans="1:39" ht="13.8">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row>
    <row r="157" spans="1:39" ht="13.8">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row>
    <row r="158" spans="1:39" ht="13.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row>
    <row r="159" spans="1:39" ht="13.8">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row>
    <row r="160" spans="1:39" ht="13.8">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row>
    <row r="161" spans="1:39" ht="13.8">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row>
    <row r="162" spans="1:39" ht="13.8">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row>
    <row r="163" spans="1:39" ht="13.8">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row>
    <row r="164" spans="1:39" ht="13.8">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row>
    <row r="165" spans="1:39" ht="13.8">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row>
    <row r="166" spans="1:39" ht="13.8">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row>
    <row r="167" spans="1:39" ht="13.8">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row>
    <row r="168" spans="1:39" ht="13.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row>
    <row r="169" spans="1:39" ht="13.8">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row>
    <row r="170" spans="1:39" ht="13.8">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row>
    <row r="171" spans="1:39" ht="13.8">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row>
    <row r="172" spans="1:39" ht="13.8">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row>
    <row r="173" spans="1:39" ht="13.8">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row>
    <row r="174" spans="1:39" ht="13.8">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row>
    <row r="175" spans="1:39" ht="13.8">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row>
    <row r="176" spans="1:39" ht="13.8">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row>
    <row r="177" spans="1:39" ht="13.8">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row>
    <row r="178" spans="1:39" ht="13.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row>
    <row r="179" spans="1:39" ht="13.8">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row>
    <row r="180" spans="1:39" ht="13.8">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row>
    <row r="181" spans="1:39" ht="13.8">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row>
    <row r="182" spans="1:39" ht="13.8">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row>
    <row r="183" spans="1:39" ht="13.8">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row>
    <row r="184" spans="1:39" ht="13.8">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row>
    <row r="185" spans="1:39" ht="13.8">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row>
    <row r="186" spans="1:39" ht="13.8">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row>
    <row r="187" spans="1:39" ht="13.8">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row>
    <row r="188" spans="1:39" ht="13.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row>
    <row r="189" spans="1:39" ht="13.8">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row>
    <row r="190" spans="1:39" ht="13.8">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row>
    <row r="191" spans="1:39" ht="13.8">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row>
    <row r="192" spans="1:39" ht="13.8">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row>
    <row r="193" spans="1:39" ht="13.8">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row>
    <row r="194" spans="1:39" ht="13.8">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row>
    <row r="195" spans="1:39" ht="13.8">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row>
    <row r="196" spans="1:39" ht="13.8">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row>
    <row r="197" spans="1:39" ht="13.8">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row>
    <row r="198" spans="1:39" ht="13.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row>
    <row r="199" spans="1:39" ht="13.8">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row>
    <row r="200" spans="1:39" ht="13.8">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row>
    <row r="201" spans="1:39" ht="13.8">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row>
    <row r="202" spans="1:39" ht="13.8">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row>
    <row r="203" spans="1:39" ht="13.8">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row>
    <row r="204" spans="1:39" ht="13.8">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row>
    <row r="205" spans="1:39" ht="13.8">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row>
    <row r="206" spans="1:39" ht="13.8">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row>
    <row r="207" spans="1:39" ht="13.8">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row>
    <row r="208" spans="1:39" ht="13.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row>
    <row r="209" spans="1:39" ht="13.8">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row>
    <row r="210" spans="1:39" ht="13.8">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row>
    <row r="211" spans="1:39" ht="13.8">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row>
    <row r="212" spans="1:39" ht="13.8">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row>
    <row r="213" spans="1:39" ht="13.8">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row>
    <row r="214" spans="1:39" ht="13.8">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row>
    <row r="215" spans="1:39" ht="13.8">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row>
    <row r="216" spans="1:39" ht="13.8">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row>
    <row r="217" spans="1:39" ht="13.8">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row>
    <row r="218" spans="1:39" ht="13.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row>
    <row r="219" spans="1:39" ht="13.8">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row>
    <row r="220" spans="1:39" ht="13.8">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row>
    <row r="221" spans="1:39" ht="13.8">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row>
    <row r="222" spans="1:39" ht="13.8">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row>
    <row r="223" spans="1:39" ht="13.8">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row>
    <row r="224" spans="1:39" ht="13.8">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row>
    <row r="225" spans="1:39" ht="13.8">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row>
    <row r="226" spans="1:39" ht="13.8">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row>
    <row r="227" spans="1:39" ht="13.8">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row>
    <row r="228" spans="1:39" ht="13.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row>
    <row r="229" spans="1:39" ht="13.8">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row>
    <row r="230" spans="1:39" ht="13.8">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row>
    <row r="231" spans="1:39" ht="13.8">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row>
    <row r="232" spans="1:39" ht="13.8">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row>
    <row r="233" spans="1:39" ht="13.8">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row>
    <row r="234" spans="1:39" ht="13.8">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row>
    <row r="235" spans="1:39" ht="13.8">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row>
    <row r="236" spans="1:39" ht="13.8">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row>
    <row r="237" spans="1:39" ht="13.8">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row>
    <row r="238" spans="1:39" ht="13.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row>
    <row r="239" spans="1:39" ht="13.8">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row>
    <row r="240" spans="1:39" ht="13.8">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row>
    <row r="241" spans="1:39" ht="13.8">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row>
    <row r="242" spans="1:39" ht="13.8">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row>
    <row r="243" spans="1:39" ht="13.8">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row>
    <row r="244" spans="1:39" ht="13.8">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row>
    <row r="245" spans="1:39" ht="13.8">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row>
    <row r="246" spans="1:39" ht="13.8">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row>
    <row r="247" spans="1:39" ht="13.8">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row>
    <row r="248" spans="1:39" ht="13.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row>
    <row r="249" spans="1:39" ht="13.8">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row>
    <row r="250" spans="1:39" ht="13.8">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row>
    <row r="251" spans="1:39" ht="13.8">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row>
    <row r="252" spans="1:39" ht="13.8">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row>
    <row r="253" spans="1:39" ht="13.8">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row>
    <row r="254" spans="1:39" ht="13.8">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row>
    <row r="255" spans="1:39" ht="13.8">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row>
    <row r="256" spans="1:39" ht="13.8">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row>
    <row r="257" spans="1:39" ht="13.8">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row>
    <row r="258" spans="1:39" ht="13.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row>
    <row r="259" spans="1:39" ht="13.8">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row>
    <row r="260" spans="1:39" ht="13.8">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row>
    <row r="261" spans="1:39" ht="13.8">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row>
    <row r="262" spans="1:39" ht="13.8">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row>
    <row r="263" spans="1:39" ht="13.8">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row>
    <row r="264" spans="1:39" ht="13.8">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row>
    <row r="265" spans="1:39" ht="13.8">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row>
    <row r="266" spans="1:39" ht="13.8">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row>
    <row r="267" spans="1:39" ht="13.8">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row>
    <row r="268" spans="1:39" ht="13.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row>
    <row r="269" spans="1:39" ht="13.8">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row>
    <row r="270" spans="1:39" ht="13.8">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row>
    <row r="271" spans="1:39" ht="13.8">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row>
    <row r="272" spans="1:39" ht="13.8">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row>
    <row r="273" spans="1:39" ht="13.8">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row>
    <row r="274" spans="1:39" ht="13.8">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row>
    <row r="275" spans="1:39" ht="13.8">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row>
    <row r="276" spans="1:39" ht="13.8">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row>
    <row r="277" spans="1:39" ht="13.8">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row>
    <row r="278" spans="1:39" ht="13.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row>
    <row r="279" spans="1:39" ht="13.8">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row>
    <row r="280" spans="1:39" ht="13.8">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row>
    <row r="281" spans="1:39" ht="13.8">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row>
    <row r="282" spans="1:39" ht="13.8">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row>
    <row r="283" spans="1:39" ht="13.8">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row>
    <row r="284" spans="1:39" ht="13.8">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row>
    <row r="285" spans="1:39" ht="13.8">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row>
    <row r="286" spans="1:39" ht="13.8">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row>
    <row r="287" spans="1:39" ht="13.8">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row>
    <row r="288" spans="1:39" ht="13.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row>
    <row r="289" spans="1:39" ht="13.8">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row>
    <row r="290" spans="1:39" ht="13.8">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row>
    <row r="291" spans="1:39" ht="13.8">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row>
    <row r="292" spans="1:39" ht="13.8">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row>
    <row r="293" spans="1:39" ht="13.8">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row>
    <row r="294" spans="1:39" ht="13.8">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row>
    <row r="295" spans="1:39" ht="13.8">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row>
    <row r="296" spans="1:39" ht="13.8">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row>
    <row r="297" spans="1:39" ht="13.8">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row>
    <row r="298" spans="1:39" ht="13.8">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row>
    <row r="299" spans="1:39" ht="13.8">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row>
  </sheetData>
  <mergeCells count="4">
    <mergeCell ref="A1:G1"/>
    <mergeCell ref="A3:G3"/>
    <mergeCell ref="A2:G2"/>
    <mergeCell ref="A7:B7"/>
  </mergeCells>
  <phoneticPr fontId="8" type="noConversion"/>
  <printOptions horizontalCentered="1" verticalCentered="1"/>
  <pageMargins left="0" right="0" top="0" bottom="0" header="0" footer="0"/>
  <pageSetup paperSize="9" scale="85" orientation="landscape" horizontalDpi="180" verticalDpi="18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16"/>
  <sheetViews>
    <sheetView view="pageBreakPreview" zoomScale="85" zoomScaleNormal="70" zoomScaleSheetLayoutView="85" workbookViewId="0">
      <selection activeCell="J8" sqref="J8:M14"/>
    </sheetView>
  </sheetViews>
  <sheetFormatPr defaultColWidth="9.109375" defaultRowHeight="13.2"/>
  <cols>
    <col min="1" max="1" width="9.44140625" style="10" customWidth="1"/>
    <col min="2" max="2" width="33" style="10" customWidth="1"/>
    <col min="3" max="3" width="23.44140625" style="10" customWidth="1"/>
    <col min="4" max="4" width="21.88671875" style="10" customWidth="1"/>
    <col min="5" max="5" width="28.33203125" style="10" customWidth="1"/>
    <col min="6" max="6" width="25.5546875" style="10" customWidth="1"/>
    <col min="7" max="16384" width="9.109375" style="10"/>
  </cols>
  <sheetData>
    <row r="1" spans="1:6" s="50" customFormat="1" ht="76.5" customHeight="1">
      <c r="A1" s="349" t="s">
        <v>298</v>
      </c>
      <c r="B1" s="350"/>
      <c r="C1" s="350"/>
      <c r="D1" s="350"/>
      <c r="E1" s="350"/>
      <c r="F1" s="351"/>
    </row>
    <row r="2" spans="1:6" s="50" customFormat="1" ht="24.75" customHeight="1">
      <c r="A2" s="384" t="s">
        <v>1582</v>
      </c>
      <c r="B2" s="385"/>
      <c r="C2" s="385"/>
      <c r="D2" s="385"/>
      <c r="E2" s="385"/>
      <c r="F2" s="386"/>
    </row>
    <row r="3" spans="1:6" s="18" customFormat="1" ht="17.399999999999999">
      <c r="A3" s="340" t="s">
        <v>102</v>
      </c>
      <c r="B3" s="341"/>
      <c r="C3" s="341"/>
      <c r="D3" s="341"/>
      <c r="E3" s="341"/>
      <c r="F3" s="342"/>
    </row>
    <row r="4" spans="1:6" s="50" customFormat="1" ht="29.25" customHeight="1">
      <c r="A4" s="387" t="s">
        <v>103</v>
      </c>
      <c r="B4" s="388" t="s">
        <v>104</v>
      </c>
      <c r="C4" s="251" t="s">
        <v>105</v>
      </c>
      <c r="D4" s="388" t="s">
        <v>106</v>
      </c>
      <c r="E4" s="388" t="s">
        <v>107</v>
      </c>
      <c r="F4" s="125" t="s">
        <v>108</v>
      </c>
    </row>
    <row r="5" spans="1:6" s="50" customFormat="1" ht="30" customHeight="1">
      <c r="A5" s="387"/>
      <c r="B5" s="388"/>
      <c r="C5" s="251" t="s">
        <v>109</v>
      </c>
      <c r="D5" s="388"/>
      <c r="E5" s="388"/>
      <c r="F5" s="125" t="s">
        <v>110</v>
      </c>
    </row>
    <row r="6" spans="1:6" s="50" customFormat="1" ht="15.6">
      <c r="A6" s="250">
        <v>1</v>
      </c>
      <c r="B6" s="251">
        <v>2</v>
      </c>
      <c r="C6" s="251">
        <v>3</v>
      </c>
      <c r="D6" s="251">
        <v>4</v>
      </c>
      <c r="E6" s="251">
        <v>5</v>
      </c>
      <c r="F6" s="125">
        <v>6</v>
      </c>
    </row>
    <row r="7" spans="1:6" s="50" customFormat="1" ht="28.5" customHeight="1">
      <c r="A7" s="250"/>
      <c r="B7" s="84" t="s">
        <v>111</v>
      </c>
      <c r="C7" s="251"/>
      <c r="D7" s="251"/>
      <c r="E7" s="251"/>
      <c r="F7" s="125"/>
    </row>
    <row r="8" spans="1:6" s="50" customFormat="1" ht="28.5" customHeight="1">
      <c r="A8" s="250">
        <v>1</v>
      </c>
      <c r="B8" s="85" t="s">
        <v>48</v>
      </c>
      <c r="C8" s="221">
        <v>132349</v>
      </c>
      <c r="D8" s="83">
        <v>0.02</v>
      </c>
      <c r="E8" s="221">
        <v>2812</v>
      </c>
      <c r="F8" s="270">
        <f>E8*100/C8</f>
        <v>2.1246854906346102</v>
      </c>
    </row>
    <row r="9" spans="1:6" s="50" customFormat="1" ht="28.5" customHeight="1">
      <c r="A9" s="250">
        <v>2</v>
      </c>
      <c r="B9" s="85" t="s">
        <v>49</v>
      </c>
      <c r="C9" s="221">
        <v>13468</v>
      </c>
      <c r="D9" s="83">
        <v>0.02</v>
      </c>
      <c r="E9" s="221">
        <v>222</v>
      </c>
      <c r="F9" s="270">
        <f t="shared" ref="F9:F14" si="0">E9*100/C9</f>
        <v>1.6483516483516483</v>
      </c>
    </row>
    <row r="10" spans="1:6" s="50" customFormat="1" ht="28.5" customHeight="1">
      <c r="A10" s="250">
        <v>3</v>
      </c>
      <c r="B10" s="85" t="s">
        <v>112</v>
      </c>
      <c r="C10" s="221">
        <v>3936</v>
      </c>
      <c r="D10" s="83">
        <v>0.02</v>
      </c>
      <c r="E10" s="221">
        <v>34</v>
      </c>
      <c r="F10" s="270">
        <f t="shared" si="0"/>
        <v>0.86382113821138207</v>
      </c>
    </row>
    <row r="11" spans="1:6" s="50" customFormat="1" ht="28.5" customHeight="1">
      <c r="A11" s="250">
        <v>4</v>
      </c>
      <c r="B11" s="85" t="s">
        <v>113</v>
      </c>
      <c r="C11" s="221">
        <v>42852</v>
      </c>
      <c r="D11" s="83">
        <v>0.02</v>
      </c>
      <c r="E11" s="221">
        <v>1253</v>
      </c>
      <c r="F11" s="270">
        <f t="shared" si="0"/>
        <v>2.9240175487725195</v>
      </c>
    </row>
    <row r="12" spans="1:6" s="50" customFormat="1" ht="28.5" customHeight="1">
      <c r="A12" s="250">
        <v>5</v>
      </c>
      <c r="B12" s="85" t="s">
        <v>114</v>
      </c>
      <c r="C12" s="221">
        <v>2435</v>
      </c>
      <c r="D12" s="83">
        <v>0.02</v>
      </c>
      <c r="E12" s="221">
        <v>45</v>
      </c>
      <c r="F12" s="270">
        <f t="shared" si="0"/>
        <v>1.8480492813141685</v>
      </c>
    </row>
    <row r="13" spans="1:6" s="50" customFormat="1" ht="28.5" customHeight="1">
      <c r="A13" s="250"/>
      <c r="B13" s="84" t="s">
        <v>115</v>
      </c>
      <c r="C13" s="221"/>
      <c r="D13" s="83"/>
      <c r="E13" s="221"/>
      <c r="F13" s="270"/>
    </row>
    <row r="14" spans="1:6" s="50" customFormat="1" ht="28.5" customHeight="1" thickBot="1">
      <c r="A14" s="126">
        <v>6</v>
      </c>
      <c r="B14" s="127" t="s">
        <v>186</v>
      </c>
      <c r="C14" s="271">
        <v>2145</v>
      </c>
      <c r="D14" s="272">
        <v>0.02</v>
      </c>
      <c r="E14" s="271">
        <v>10</v>
      </c>
      <c r="F14" s="273">
        <f t="shared" si="0"/>
        <v>0.46620046620046618</v>
      </c>
    </row>
    <row r="15" spans="1:6" s="50" customFormat="1" ht="12.75" customHeight="1">
      <c r="A15" s="51"/>
      <c r="B15" s="51"/>
      <c r="C15" s="52"/>
      <c r="D15" s="51"/>
      <c r="E15" s="51"/>
    </row>
    <row r="16" spans="1:6" ht="17.399999999999999">
      <c r="A16" s="14"/>
      <c r="B16" s="14"/>
    </row>
  </sheetData>
  <mergeCells count="7">
    <mergeCell ref="A1:F1"/>
    <mergeCell ref="A2:F2"/>
    <mergeCell ref="A3:F3"/>
    <mergeCell ref="A4:A5"/>
    <mergeCell ref="B4:B5"/>
    <mergeCell ref="D4:D5"/>
    <mergeCell ref="E4:E5"/>
  </mergeCells>
  <phoneticPr fontId="0" type="noConversion"/>
  <printOptions horizontalCentered="1" verticalCentered="1"/>
  <pageMargins left="0.75" right="0.75" top="0.5" bottom="0.5" header="0" footer="0"/>
  <pageSetup paperSize="9" scale="8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11"/>
  <sheetViews>
    <sheetView view="pageBreakPreview" zoomScaleNormal="85" zoomScaleSheetLayoutView="100" workbookViewId="0">
      <selection activeCell="G8" sqref="G8:I11"/>
    </sheetView>
  </sheetViews>
  <sheetFormatPr defaultColWidth="9.109375" defaultRowHeight="13.2"/>
  <cols>
    <col min="1" max="1" width="21.6640625" style="10" customWidth="1"/>
    <col min="2" max="2" width="17" style="10" customWidth="1"/>
    <col min="3" max="3" width="18.44140625" style="10" customWidth="1"/>
    <col min="4" max="4" width="24.44140625" style="10" customWidth="1"/>
    <col min="5" max="5" width="25.109375" style="10" customWidth="1"/>
    <col min="6" max="16384" width="9.109375" style="10"/>
  </cols>
  <sheetData>
    <row r="1" spans="1:5" ht="90" customHeight="1">
      <c r="A1" s="349" t="s">
        <v>298</v>
      </c>
      <c r="B1" s="350"/>
      <c r="C1" s="350"/>
      <c r="D1" s="350"/>
      <c r="E1" s="351"/>
    </row>
    <row r="2" spans="1:5" ht="15.6">
      <c r="A2" s="389" t="s">
        <v>1582</v>
      </c>
      <c r="B2" s="390"/>
      <c r="C2" s="390"/>
      <c r="D2" s="390"/>
      <c r="E2" s="391"/>
    </row>
    <row r="3" spans="1:5" ht="21" customHeight="1">
      <c r="A3" s="392" t="s">
        <v>236</v>
      </c>
      <c r="B3" s="393"/>
      <c r="C3" s="362"/>
      <c r="D3" s="362"/>
      <c r="E3" s="363"/>
    </row>
    <row r="4" spans="1:5" ht="33.75" customHeight="1">
      <c r="A4" s="252">
        <v>1</v>
      </c>
      <c r="B4" s="253">
        <v>2</v>
      </c>
      <c r="C4" s="254">
        <v>3</v>
      </c>
      <c r="D4" s="253">
        <v>4</v>
      </c>
      <c r="E4" s="149">
        <v>5</v>
      </c>
    </row>
    <row r="5" spans="1:5" ht="16.8">
      <c r="A5" s="394" t="s">
        <v>116</v>
      </c>
      <c r="B5" s="395" t="s">
        <v>117</v>
      </c>
      <c r="C5" s="396" t="s">
        <v>118</v>
      </c>
      <c r="D5" s="395" t="s">
        <v>107</v>
      </c>
      <c r="E5" s="149"/>
    </row>
    <row r="6" spans="1:5" ht="21" customHeight="1">
      <c r="A6" s="394"/>
      <c r="B6" s="395"/>
      <c r="C6" s="396"/>
      <c r="D6" s="395"/>
      <c r="E6" s="149" t="s">
        <v>108</v>
      </c>
    </row>
    <row r="7" spans="1:5" ht="35.25" customHeight="1">
      <c r="A7" s="394"/>
      <c r="B7" s="395"/>
      <c r="C7" s="396"/>
      <c r="D7" s="395"/>
      <c r="E7" s="149" t="s">
        <v>119</v>
      </c>
    </row>
    <row r="8" spans="1:5" ht="33.75" customHeight="1">
      <c r="A8" s="150" t="s">
        <v>120</v>
      </c>
      <c r="B8" s="221">
        <v>10328</v>
      </c>
      <c r="C8" s="86" t="s">
        <v>121</v>
      </c>
      <c r="D8" s="221">
        <v>283</v>
      </c>
      <c r="E8" s="270">
        <f>D8*100/B8</f>
        <v>2.7401239349341595</v>
      </c>
    </row>
    <row r="9" spans="1:5" ht="30" customHeight="1">
      <c r="A9" s="150" t="s">
        <v>122</v>
      </c>
      <c r="B9" s="221">
        <v>1351</v>
      </c>
      <c r="C9" s="86" t="s">
        <v>146</v>
      </c>
      <c r="D9" s="221">
        <v>9</v>
      </c>
      <c r="E9" s="270">
        <f t="shared" ref="E9:E10" si="0">D9*100/B9</f>
        <v>0.66617320503330868</v>
      </c>
    </row>
    <row r="10" spans="1:5" ht="42.75" customHeight="1" thickBot="1">
      <c r="A10" s="151" t="s">
        <v>123</v>
      </c>
      <c r="B10" s="271">
        <v>12</v>
      </c>
      <c r="C10" s="274" t="s">
        <v>124</v>
      </c>
      <c r="D10" s="271">
        <v>0</v>
      </c>
      <c r="E10" s="273">
        <f t="shared" si="0"/>
        <v>0</v>
      </c>
    </row>
    <row r="11" spans="1:5" ht="15.6">
      <c r="A11" s="11"/>
    </row>
  </sheetData>
  <mergeCells count="7">
    <mergeCell ref="A1:E1"/>
    <mergeCell ref="A2:E2"/>
    <mergeCell ref="A3:E3"/>
    <mergeCell ref="A5:A7"/>
    <mergeCell ref="B5:B7"/>
    <mergeCell ref="C5:C7"/>
    <mergeCell ref="D5:D7"/>
  </mergeCells>
  <phoneticPr fontId="0" type="noConversion"/>
  <printOptions horizontalCentered="1" verticalCentered="1"/>
  <pageMargins left="0.39370078740157499" right="0.39303149599999998" top="0" bottom="0"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19</vt:i4>
      </vt:variant>
    </vt:vector>
  </HeadingPairs>
  <TitlesOfParts>
    <vt:vector size="38" baseType="lpstr">
      <vt:lpstr>INDEX</vt:lpstr>
      <vt:lpstr>SoP001</vt:lpstr>
      <vt:lpstr>SoP002</vt:lpstr>
      <vt:lpstr>SoP003B</vt:lpstr>
      <vt:lpstr>SoP004</vt:lpstr>
      <vt:lpstr>SoP005B</vt:lpstr>
      <vt:lpstr>SoP006</vt:lpstr>
      <vt:lpstr>SoP008</vt:lpstr>
      <vt:lpstr>SoP009</vt:lpstr>
      <vt:lpstr>SoP010</vt:lpstr>
      <vt:lpstr>SoP011 AG</vt:lpstr>
      <vt:lpstr>SoP011 JGY</vt:lpstr>
      <vt:lpstr>SoP011 OTHER THAN AG&amp;JGY</vt:lpstr>
      <vt:lpstr>SoP011(OVERALL)</vt:lpstr>
      <vt:lpstr>SoP 012</vt:lpstr>
      <vt:lpstr>SoP013</vt:lpstr>
      <vt:lpstr>SoP 014</vt:lpstr>
      <vt:lpstr>SoP015</vt:lpstr>
      <vt:lpstr>SoP016</vt:lpstr>
      <vt:lpstr>INDEX!Print_Area</vt:lpstr>
      <vt:lpstr>'SoP 012'!Print_Area</vt:lpstr>
      <vt:lpstr>'SoP 014'!Print_Area</vt:lpstr>
      <vt:lpstr>'SoP001'!Print_Area</vt:lpstr>
      <vt:lpstr>'SoP002'!Print_Area</vt:lpstr>
      <vt:lpstr>SoP003B!Print_Area</vt:lpstr>
      <vt:lpstr>'SoP004'!Print_Area</vt:lpstr>
      <vt:lpstr>SoP005B!Print_Area</vt:lpstr>
      <vt:lpstr>'SoP006'!Print_Area</vt:lpstr>
      <vt:lpstr>'SoP009'!Print_Area</vt:lpstr>
      <vt:lpstr>'SoP010'!Print_Area</vt:lpstr>
      <vt:lpstr>'SoP011 AG'!Print_Area</vt:lpstr>
      <vt:lpstr>'SoP011 JGY'!Print_Area</vt:lpstr>
      <vt:lpstr>'SoP011 OTHER THAN AG&amp;JGY'!Print_Area</vt:lpstr>
      <vt:lpstr>'SoP011(OVERALL)'!Print_Area</vt:lpstr>
      <vt:lpstr>'SoP013'!Print_Area</vt:lpstr>
      <vt:lpstr>'SoP015'!Print_Area</vt:lpstr>
      <vt:lpstr>'SoP016'!Print_Area</vt:lpstr>
      <vt:lpstr>'SoP002'!Print_Titles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 Kiritkumar G. Raval</dc:creator>
  <cp:lastModifiedBy>Vijaykumar h. Chaudhary</cp:lastModifiedBy>
  <cp:lastPrinted>2024-04-29T05:54:42Z</cp:lastPrinted>
  <dcterms:created xsi:type="dcterms:W3CDTF">1996-10-14T23:33:28Z</dcterms:created>
  <dcterms:modified xsi:type="dcterms:W3CDTF">2024-05-24T06:06:42Z</dcterms:modified>
</cp:coreProperties>
</file>